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urfs\Dropbox\REF STUFF\HIGH SCHOOL\2024\"/>
    </mc:Choice>
  </mc:AlternateContent>
  <xr:revisionPtr revIDLastSave="0" documentId="13_ncr:1_{2CF0F0B7-F102-4A0E-93F8-4883FE8BC672}" xr6:coauthVersionLast="47" xr6:coauthVersionMax="47" xr10:uidLastSave="{00000000-0000-0000-0000-000000000000}"/>
  <bookViews>
    <workbookView xWindow="9132" yWindow="2424" windowWidth="35496" windowHeight="20592" xr2:uid="{40C1DCEE-A853-4F27-AF80-14A0F4875BF3}"/>
  </bookViews>
  <sheets>
    <sheet name="GAME DETAILS" sheetId="1" r:id="rId1"/>
    <sheet name="CREWS" sheetId="2" r:id="rId2"/>
    <sheet name="SCHOOL" sheetId="3" r:id="rId3"/>
    <sheet name="SITES" sheetId="5" r:id="rId4"/>
    <sheet name="HOME SCHOOL INFO" sheetId="7" r:id="rId5"/>
  </sheets>
  <definedNames>
    <definedName name="_xlnm.Print_Area" localSheetId="0">'GAME DETAILS'!$A$1:$G$66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45" i="1" l="1"/>
  <c r="C43" i="1"/>
  <c r="C42" i="1"/>
  <c r="C41" i="1"/>
  <c r="C37" i="1"/>
  <c r="C35" i="1"/>
  <c r="C34" i="1"/>
  <c r="C32" i="1"/>
  <c r="C28" i="1"/>
  <c r="D7" i="1"/>
  <c r="E64" i="1" s="1"/>
  <c r="D6" i="1"/>
  <c r="E63" i="1" s="1"/>
  <c r="D5" i="1"/>
  <c r="E62" i="1" s="1"/>
  <c r="D4" i="1"/>
  <c r="E61" i="1" s="1"/>
  <c r="C7" i="1"/>
  <c r="C64" i="1" s="1"/>
  <c r="C6" i="1"/>
  <c r="C63" i="1" s="1"/>
  <c r="C5" i="1"/>
  <c r="C62" i="1" s="1"/>
  <c r="C4" i="1"/>
  <c r="C61" i="1" s="1"/>
  <c r="C21" i="1"/>
  <c r="C60" i="1"/>
  <c r="E60" i="1"/>
  <c r="E59" i="1"/>
  <c r="C59" i="1"/>
</calcChain>
</file>

<file path=xl/sharedStrings.xml><?xml version="1.0" encoding="utf-8"?>
<sst xmlns="http://schemas.openxmlformats.org/spreadsheetml/2006/main" count="2220" uniqueCount="1291">
  <si>
    <t>HIGHSCHOOL</t>
  </si>
  <si>
    <t>AD</t>
  </si>
  <si>
    <t xml:space="preserve">COACH </t>
  </si>
  <si>
    <t>LOCATION</t>
  </si>
  <si>
    <t>Wright</t>
  </si>
  <si>
    <t>Warner</t>
  </si>
  <si>
    <t>REFERE</t>
  </si>
  <si>
    <t>BACKJUDGE</t>
  </si>
  <si>
    <t>LINEJUDGE</t>
  </si>
  <si>
    <t>UMPIRE</t>
  </si>
  <si>
    <t>REFEREE:</t>
  </si>
  <si>
    <t>LINE JUDGE:</t>
  </si>
  <si>
    <t>AD_EMAIL</t>
  </si>
  <si>
    <t>AD_PHONE</t>
  </si>
  <si>
    <t>CH_EMAIL</t>
  </si>
  <si>
    <t>CH_PHONE</t>
  </si>
  <si>
    <t xml:space="preserve">Our officiating crew will be: </t>
  </si>
  <si>
    <t>Scott Carroll</t>
  </si>
  <si>
    <t>Derrick Vassar</t>
  </si>
  <si>
    <t>Charbel Mouannes</t>
  </si>
  <si>
    <t>Ed DeLos Reyes</t>
  </si>
  <si>
    <t>Jerry Arterberry</t>
  </si>
  <si>
    <t>Tim Bell</t>
  </si>
  <si>
    <t>Scott Trimble</t>
  </si>
  <si>
    <t>Ed Blick</t>
  </si>
  <si>
    <t>HOME SCHOOL:</t>
  </si>
  <si>
    <t>VISITING SCHOOL:</t>
  </si>
  <si>
    <t>CREW INFO</t>
  </si>
  <si>
    <t>GAME INFO</t>
  </si>
  <si>
    <t>DATE :</t>
  </si>
  <si>
    <t>Foothills Christian</t>
  </si>
  <si>
    <t>Francis Parker</t>
  </si>
  <si>
    <t>Horizon Prep</t>
  </si>
  <si>
    <t>San Pasqual Academy</t>
  </si>
  <si>
    <t>PARKING</t>
  </si>
  <si>
    <t>LOCKER</t>
  </si>
  <si>
    <t>SHOWER</t>
  </si>
  <si>
    <t>PAY</t>
  </si>
  <si>
    <t>Nehemiah Brunson</t>
  </si>
  <si>
    <t>nbrunson@armyandnavyacademy.org</t>
  </si>
  <si>
    <t>Arbiter</t>
  </si>
  <si>
    <t>Anthony Garcia</t>
  </si>
  <si>
    <t>760 729-2385 (248)</t>
  </si>
  <si>
    <t>818-365-3925 x400</t>
  </si>
  <si>
    <t>619-248-9166c /397-2000</t>
  </si>
  <si>
    <t>760-767-5335</t>
  </si>
  <si>
    <t>760-489-6430</t>
  </si>
  <si>
    <t>760-331-5100</t>
  </si>
  <si>
    <t>619-691-5600</t>
  </si>
  <si>
    <t>858-581-9923</t>
  </si>
  <si>
    <t>619-691-5765</t>
  </si>
  <si>
    <t>619-605-2600</t>
  </si>
  <si>
    <t>760-480-9845</t>
  </si>
  <si>
    <t>619-522-8911</t>
  </si>
  <si>
    <t>619 583-2500 (4809)</t>
  </si>
  <si>
    <t>858-676-6311</t>
  </si>
  <si>
    <t>760-901-8000</t>
  </si>
  <si>
    <t>619-938-9100 (619-987-4616) Coach</t>
  </si>
  <si>
    <t>760-737-3154</t>
  </si>
  <si>
    <t>760-291-4000</t>
  </si>
  <si>
    <t>760-723-6300</t>
  </si>
  <si>
    <t>858-569-7900</t>
  </si>
  <si>
    <t>619-644-1940</t>
  </si>
  <si>
    <t>619-283-6281</t>
  </si>
  <si>
    <t>619-476-4366</t>
  </si>
  <si>
    <t>760-436-6136</t>
  </si>
  <si>
    <t>616 453-3440 (130)</t>
  </si>
  <si>
    <t>619 454-3081 (240)</t>
  </si>
  <si>
    <t>None</t>
  </si>
  <si>
    <t>619 496-8410 (2218)</t>
  </si>
  <si>
    <t>619-628-5750</t>
  </si>
  <si>
    <t>858-759-9737 Ext 103</t>
  </si>
  <si>
    <t>619-423-2121</t>
  </si>
  <si>
    <t>858-566-2262</t>
  </si>
  <si>
    <t>858-228-9300</t>
  </si>
  <si>
    <t>760-290-8710</t>
  </si>
  <si>
    <t>619-628-3007</t>
  </si>
  <si>
    <t>619 262-0763 (1255)</t>
  </si>
  <si>
    <t>619 473-8601 (301)</t>
  </si>
  <si>
    <t>619-644-8400</t>
  </si>
  <si>
    <t>760-722-8201</t>
  </si>
  <si>
    <t>760-291-5000</t>
  </si>
  <si>
    <t>619 286-7700 (4317)</t>
  </si>
  <si>
    <t>619-860-5000</t>
  </si>
  <si>
    <t>748-0245 xt 5112</t>
  </si>
  <si>
    <t>760-787-4210</t>
  </si>
  <si>
    <t>858-485-4800</t>
  </si>
  <si>
    <t>760-727-7284 ex 72115</t>
  </si>
  <si>
    <t>619-764-5200</t>
  </si>
  <si>
    <t>619-560-4610</t>
  </si>
  <si>
    <t>760-519-8012</t>
  </si>
  <si>
    <t>760-291-6000 x 6732</t>
  </si>
  <si>
    <t>619-710-2300</t>
  </si>
  <si>
    <t>619 755-8900 (126)</t>
  </si>
  <si>
    <t>619-956-0200</t>
  </si>
  <si>
    <t>619-628-3023</t>
  </si>
  <si>
    <t>619-282-2184 ex. 5566 (AD), 5567 (Head Coach)</t>
  </si>
  <si>
    <t>619-660-3500/619-244-0129</t>
  </si>
  <si>
    <t>619-474-9700</t>
  </si>
  <si>
    <t>858-755-0125</t>
  </si>
  <si>
    <t>760-806-8247</t>
  </si>
  <si>
    <t>858-457-3040</t>
  </si>
  <si>
    <t>619-593-5300</t>
  </si>
  <si>
    <t>760-751-5500</t>
  </si>
  <si>
    <t>760-726-5611</t>
  </si>
  <si>
    <t>619 596-3600 (372)</t>
  </si>
  <si>
    <t>858-780-2005</t>
  </si>
  <si>
    <t>Canyon Hills</t>
  </si>
  <si>
    <t>El Cajon Valley</t>
  </si>
  <si>
    <t>Escondido Charter</t>
  </si>
  <si>
    <t>Hidden Valley Middle School</t>
  </si>
  <si>
    <t>La Jolla Country Day</t>
  </si>
  <si>
    <t>Maranatha Christian</t>
  </si>
  <si>
    <t>Santa Fe Christian</t>
  </si>
  <si>
    <t>Silver Wing Park</t>
  </si>
  <si>
    <t>West Hills</t>
  </si>
  <si>
    <t>N/A</t>
  </si>
  <si>
    <t xml:space="preserve">GAME START: </t>
  </si>
  <si>
    <t>Army and Navy</t>
  </si>
  <si>
    <t>Nbrunson@armyandnavyacademy.org</t>
  </si>
  <si>
    <t>Bishop's</t>
  </si>
  <si>
    <t>Paula Conway</t>
  </si>
  <si>
    <t>paula.conway@bishops.com</t>
  </si>
  <si>
    <t>Shane Walton</t>
  </si>
  <si>
    <t>shane.walton@bishops.com</t>
  </si>
  <si>
    <t>Bonita Vista</t>
  </si>
  <si>
    <t>Tyler Arciaga</t>
  </si>
  <si>
    <t>robert.arciaga@sweetwaterschools.org</t>
  </si>
  <si>
    <t>Borrego Springs</t>
  </si>
  <si>
    <t>Tim White</t>
  </si>
  <si>
    <t>twhite@bsusd.net</t>
  </si>
  <si>
    <t>Calvin Christian</t>
  </si>
  <si>
    <t>Bill Stout</t>
  </si>
  <si>
    <t>billstout@calvinchristianescondido.org</t>
  </si>
  <si>
    <t>Bernie Thomas</t>
  </si>
  <si>
    <t>John Pisapia</t>
  </si>
  <si>
    <t>jpisapia@sandi.net</t>
  </si>
  <si>
    <t>Brandon Harris</t>
  </si>
  <si>
    <t>bharris@sandi.net</t>
  </si>
  <si>
    <t>Carlsbad</t>
  </si>
  <si>
    <t>Tom Bloomquist</t>
  </si>
  <si>
    <t>tbloomquist@carlsbadusd.net</t>
  </si>
  <si>
    <t>Thad McNeal</t>
  </si>
  <si>
    <t>tmacneal@carlsbadusd.net</t>
  </si>
  <si>
    <t>Castle Park</t>
  </si>
  <si>
    <t>Bernard Ansolabehere</t>
  </si>
  <si>
    <t>Bernard.Ansolabehere@sweetwaterschools.org</t>
  </si>
  <si>
    <t>Paco Silva</t>
  </si>
  <si>
    <t>francisco.silva@sweetwaterschools.org</t>
  </si>
  <si>
    <t>Cathedral Cathatholic</t>
  </si>
  <si>
    <t>Dave Smola</t>
  </si>
  <si>
    <t>dsmola@cathedralcatholic.org</t>
  </si>
  <si>
    <t>Sean Doyle</t>
  </si>
  <si>
    <t>sdoyle@cathedralcatholic.org</t>
  </si>
  <si>
    <t>Christian</t>
  </si>
  <si>
    <t>Patrick Bugg</t>
  </si>
  <si>
    <t>Patrick.Bugg@ChristianUnified.org</t>
  </si>
  <si>
    <t>Chula Vista</t>
  </si>
  <si>
    <t>Craig Wilson</t>
  </si>
  <si>
    <t>craig.wilson@sweetwaterschools.org</t>
  </si>
  <si>
    <t>Howard Bannister</t>
  </si>
  <si>
    <t>howard.bannister@sweetwaterschools.org</t>
  </si>
  <si>
    <t>Clairemont</t>
  </si>
  <si>
    <t>Alfred Nowak</t>
  </si>
  <si>
    <t>anowak@sandi.net</t>
  </si>
  <si>
    <t>Desmond Rose</t>
  </si>
  <si>
    <t>coachdrose@gmail.com</t>
  </si>
  <si>
    <t>Classical Academy</t>
  </si>
  <si>
    <t>Alex Boshaw</t>
  </si>
  <si>
    <t>aboshaw@classicalacademy.com</t>
  </si>
  <si>
    <t>Josiah Cruz</t>
  </si>
  <si>
    <t>jcruz@classicalacademy.com</t>
  </si>
  <si>
    <t>Coastal Academy</t>
  </si>
  <si>
    <t>Glen Henton</t>
  </si>
  <si>
    <t>Stephen Patton</t>
  </si>
  <si>
    <t>Coronado</t>
  </si>
  <si>
    <t>Robin Nixon</t>
  </si>
  <si>
    <t>rnixon@coronado.k12.ca.us</t>
  </si>
  <si>
    <t>Kurt Hines</t>
  </si>
  <si>
    <t>kurtwilliamhines@gmail.com</t>
  </si>
  <si>
    <t>Crawford</t>
  </si>
  <si>
    <t>Kelcie Butcher</t>
  </si>
  <si>
    <t>kbutcher@sandi.net</t>
  </si>
  <si>
    <t>Matt Marquez</t>
  </si>
  <si>
    <t>coachmattmarquez@gmail.com</t>
  </si>
  <si>
    <t>Del Norte</t>
  </si>
  <si>
    <t>Mike Giaime</t>
  </si>
  <si>
    <t>mgiaime@powayusd.com</t>
  </si>
  <si>
    <t>Leigh Cole</t>
  </si>
  <si>
    <t>lcole@powayusd.com</t>
  </si>
  <si>
    <t>Eastlake</t>
  </si>
  <si>
    <t>Areceli Picone</t>
  </si>
  <si>
    <t>ariceli.picone@sweetwaterschools.org</t>
  </si>
  <si>
    <t>Jose Mendoza</t>
  </si>
  <si>
    <t>jose.mendoza@sweetwaterschools.org</t>
  </si>
  <si>
    <t>Ryan Trammel</t>
  </si>
  <si>
    <t>rtrammell@guhsd.net</t>
  </si>
  <si>
    <t>Nick Osborn</t>
  </si>
  <si>
    <t>nosborn@guhsd.net</t>
  </si>
  <si>
    <t>El Camino</t>
  </si>
  <si>
    <t>Blake Moorman</t>
  </si>
  <si>
    <t>wesley.moorman@oside.us</t>
  </si>
  <si>
    <t>Michael Hobbs</t>
  </si>
  <si>
    <t>hobbs9459@gmail.com</t>
  </si>
  <si>
    <t>El Capitan</t>
  </si>
  <si>
    <t>Jason Cavazos</t>
  </si>
  <si>
    <t>jcavazos@guhsd.net</t>
  </si>
  <si>
    <t>Ron Burner</t>
  </si>
  <si>
    <t>ron@nicolosis.com</t>
  </si>
  <si>
    <t>Escondido</t>
  </si>
  <si>
    <t>Kelly Ladendorf Boden</t>
  </si>
  <si>
    <t>kladendorfboden@euhsd.org</t>
  </si>
  <si>
    <t>Aron Gideon</t>
  </si>
  <si>
    <t>Greg Brose</t>
  </si>
  <si>
    <t>gbrose@echs.org</t>
  </si>
  <si>
    <t>Jon Goodman</t>
  </si>
  <si>
    <t>jgoodman@echs.org</t>
  </si>
  <si>
    <t>Fallbrook</t>
  </si>
  <si>
    <t>Patrick Walker</t>
  </si>
  <si>
    <t>pwalker@fuhsd.net</t>
  </si>
  <si>
    <t>Tim Griggs</t>
  </si>
  <si>
    <t>timgriggs@foothillsschool.net</t>
  </si>
  <si>
    <t>Joe Mackey</t>
  </si>
  <si>
    <t>joe@xlstaffing.com</t>
  </si>
  <si>
    <t>Anthony Thomas</t>
  </si>
  <si>
    <t>athomas@francisparker.org</t>
  </si>
  <si>
    <t>Stephen Cooper</t>
  </si>
  <si>
    <t>scooper@francisparker.org</t>
  </si>
  <si>
    <t>Granite Hills</t>
  </si>
  <si>
    <t>James Davis</t>
  </si>
  <si>
    <t>Jdavis@guhsd.net</t>
  </si>
  <si>
    <t>Kellan Cobbs</t>
  </si>
  <si>
    <t>kcobbs@guhsd.net</t>
  </si>
  <si>
    <t>Grossmont</t>
  </si>
  <si>
    <t>Megan Long</t>
  </si>
  <si>
    <t>mlong@guhsd.net</t>
  </si>
  <si>
    <t>Anthony Holmes</t>
  </si>
  <si>
    <t>aholmes@guhsd.net</t>
  </si>
  <si>
    <t>Helix</t>
  </si>
  <si>
    <t>Damon Chase</t>
  </si>
  <si>
    <t>chase@helixcharter.net</t>
  </si>
  <si>
    <t>Damaja Jones</t>
  </si>
  <si>
    <t>Hilltop</t>
  </si>
  <si>
    <t>Courtney Petersen</t>
  </si>
  <si>
    <t>Courtney.Petersen@sweetwaterschools.org</t>
  </si>
  <si>
    <t>Bryan Wagner</t>
  </si>
  <si>
    <t>bryan.wagner@sweetwaterschools.org</t>
  </si>
  <si>
    <t>Hoover</t>
  </si>
  <si>
    <t>Vanesa Stahley</t>
  </si>
  <si>
    <t>vstahley@sandi.net</t>
  </si>
  <si>
    <t>Will Gray</t>
  </si>
  <si>
    <t>coachwillgray@yahoo.com</t>
  </si>
  <si>
    <t>Matt Roy</t>
  </si>
  <si>
    <t>mroy@horizonprep.org</t>
  </si>
  <si>
    <t>Jim Rooney</t>
  </si>
  <si>
    <t>Julian</t>
  </si>
  <si>
    <t>Alvin Abraham</t>
  </si>
  <si>
    <t>athletics@juhsd.org</t>
  </si>
  <si>
    <t>Michael Audibert</t>
  </si>
  <si>
    <t>Kearny</t>
  </si>
  <si>
    <t>Jonathan Sachs</t>
  </si>
  <si>
    <t>jsachs1@sandi.net</t>
  </si>
  <si>
    <t>Jeremy Stump</t>
  </si>
  <si>
    <t>coachjeremyplyf@gmail.com</t>
  </si>
  <si>
    <t>La Costa Canyon</t>
  </si>
  <si>
    <t>Kari Digiulio</t>
  </si>
  <si>
    <t>kari.digiulio@sduhsd.net </t>
  </si>
  <si>
    <t>Sean Sovacool</t>
  </si>
  <si>
    <t>Sean.Sovacool@sduhsd.net</t>
  </si>
  <si>
    <t>La Jolla</t>
  </si>
  <si>
    <t>Aaron Quesnell</t>
  </si>
  <si>
    <t>aquesnell@sandi.net</t>
  </si>
  <si>
    <t>Tyler Roach</t>
  </si>
  <si>
    <t>coachtroach@gmail.com</t>
  </si>
  <si>
    <t>Jeff Hutzler</t>
  </si>
  <si>
    <t>jhutzler@ljcds.org</t>
  </si>
  <si>
    <t>Tyler Hales</t>
  </si>
  <si>
    <t>thales@LJCDS.org</t>
  </si>
  <si>
    <t>Lincoln</t>
  </si>
  <si>
    <t>David Fai</t>
  </si>
  <si>
    <t>dfai@sandi.net</t>
  </si>
  <si>
    <t>David Dunn</t>
  </si>
  <si>
    <t>coachdunn11@gmail.com</t>
  </si>
  <si>
    <t>Madison</t>
  </si>
  <si>
    <t>Rick Jackson</t>
  </si>
  <si>
    <t>rjackson2@sandi.net</t>
  </si>
  <si>
    <t>Mar Vista</t>
  </si>
  <si>
    <t>Gisela Wolfe</t>
  </si>
  <si>
    <t>gisela.villareal@sweetwaterschools.org</t>
  </si>
  <si>
    <t>Steve Whitley</t>
  </si>
  <si>
    <t>steve.whitley@gomcs1.com</t>
  </si>
  <si>
    <t>Nick Novak</t>
  </si>
  <si>
    <t>nicknovak46@gmail.com</t>
  </si>
  <si>
    <t>Mater Dei</t>
  </si>
  <si>
    <t>Jared Izidoro</t>
  </si>
  <si>
    <t>jizidoro@materdeicatholic.org</t>
  </si>
  <si>
    <t>John Joyner</t>
  </si>
  <si>
    <t>jjoyner@materdeicatholic.org</t>
  </si>
  <si>
    <t>Mira Mesa</t>
  </si>
  <si>
    <t>Ron Lardizabal</t>
  </si>
  <si>
    <t>rlardizabal@sandi.net</t>
  </si>
  <si>
    <t>Aurelio Morales</t>
  </si>
  <si>
    <t>Mission Bay</t>
  </si>
  <si>
    <t>Jorge Palacios</t>
  </si>
  <si>
    <t>jpalacios@sandi.net</t>
  </si>
  <si>
    <t>Greg Tate</t>
  </si>
  <si>
    <t>coachtate32@gmail.com</t>
  </si>
  <si>
    <t>Mission Hills</t>
  </si>
  <si>
    <t>Daniel Zapata</t>
  </si>
  <si>
    <t>daniel.zapata@smusd.org</t>
  </si>
  <si>
    <t>Chris Hauser</t>
  </si>
  <si>
    <t>chris.hauser@smusd.org</t>
  </si>
  <si>
    <t>Monte Vista</t>
  </si>
  <si>
    <t>Anessa Carroll</t>
  </si>
  <si>
    <t>acarroll@guhsd.net</t>
  </si>
  <si>
    <t>Ron Hamamoto</t>
  </si>
  <si>
    <t>rhamamoto@guhsd.net</t>
  </si>
  <si>
    <t>Montgomery</t>
  </si>
  <si>
    <t>Ed Martin</t>
  </si>
  <si>
    <t>edward.martin@sweetwaterschools.org</t>
  </si>
  <si>
    <t>Freddy Dunkle</t>
  </si>
  <si>
    <t>freddydunkle@yahoo.com</t>
  </si>
  <si>
    <t>Morse</t>
  </si>
  <si>
    <t>Tracy McNair</t>
  </si>
  <si>
    <t>tmcnair@sandi.net</t>
  </si>
  <si>
    <t>Mt. Carmel</t>
  </si>
  <si>
    <t>Greg Lanthier</t>
  </si>
  <si>
    <t>glanthier@powayusd.com</t>
  </si>
  <si>
    <t>Drew Westling</t>
  </si>
  <si>
    <t>dwestling7@gmail.com</t>
  </si>
  <si>
    <t>Mt. Miguel</t>
  </si>
  <si>
    <t>Agarcia@guhsd.net</t>
  </si>
  <si>
    <t>Troy Starr</t>
  </si>
  <si>
    <t>starr.troy041@yahoo.com</t>
  </si>
  <si>
    <t>Mountain Empire</t>
  </si>
  <si>
    <t>Bernard Vann</t>
  </si>
  <si>
    <t>bernard.vann@meusd.k12.ca.us</t>
  </si>
  <si>
    <t>Ocean View Christian</t>
  </si>
  <si>
    <t>Ryan Neff</t>
  </si>
  <si>
    <t>rneff@ovcapatriots.com</t>
  </si>
  <si>
    <t>Ron Loewenthal</t>
  </si>
  <si>
    <t>ronald.d.loewenthal@socom.mil</t>
  </si>
  <si>
    <t>Oceanside</t>
  </si>
  <si>
    <t>Brad Hollingsworth</t>
  </si>
  <si>
    <t>brad.hollingsworth@oside.us</t>
  </si>
  <si>
    <t>David Rodriguez</t>
  </si>
  <si>
    <t>david.rodriguez@oside.us</t>
  </si>
  <si>
    <t>O'ferrall</t>
  </si>
  <si>
    <t>Chris Baker</t>
  </si>
  <si>
    <t>christiaan.baker@ofarrellschool.org</t>
  </si>
  <si>
    <t>Tim Baxter</t>
  </si>
  <si>
    <t>tim.baxter@ofarrellschool.org</t>
  </si>
  <si>
    <t>Olympian</t>
  </si>
  <si>
    <t>Morgan Stillwell</t>
  </si>
  <si>
    <t>morgan.stillwell@sweetwaterschools.org</t>
  </si>
  <si>
    <t>Jimmy Clark</t>
  </si>
  <si>
    <t>jimmy.clark@sweetwaterschools.org</t>
  </si>
  <si>
    <t>Orange Glen</t>
  </si>
  <si>
    <t>Dave Mussatti</t>
  </si>
  <si>
    <t>Tido Smith</t>
  </si>
  <si>
    <t>Tidotidotido03@gmail.com</t>
  </si>
  <si>
    <t>Otay Ranch</t>
  </si>
  <si>
    <t>Judd Rachow</t>
  </si>
  <si>
    <t>judd.rachow@sweetwaterschools.org</t>
  </si>
  <si>
    <t>Brad Burton</t>
  </si>
  <si>
    <t>Patrick Henry</t>
  </si>
  <si>
    <t>J. Cody Clark</t>
  </si>
  <si>
    <t>jclark@sandi.net</t>
  </si>
  <si>
    <t>Colby Davies</t>
  </si>
  <si>
    <t>johnthomasosullivan@gmail.com</t>
  </si>
  <si>
    <t>Pt. Loma</t>
  </si>
  <si>
    <t>Manny Diaz</t>
  </si>
  <si>
    <t>mdiaz5@sandi.net</t>
  </si>
  <si>
    <t>Joel Allen</t>
  </si>
  <si>
    <t>joelallen@globaldisposal.com</t>
  </si>
  <si>
    <t>Poway</t>
  </si>
  <si>
    <t>Damian Gonzalez</t>
  </si>
  <si>
    <t>dgonzalez@powayusd.com</t>
  </si>
  <si>
    <t>Kyle Williams</t>
  </si>
  <si>
    <t>wvfbcoach16@gmail.com</t>
  </si>
  <si>
    <t>Ramona</t>
  </si>
  <si>
    <t>Damon Baldwin</t>
  </si>
  <si>
    <t>dbaldwin@ramonausd.net</t>
  </si>
  <si>
    <t>Rancho Bernardo</t>
  </si>
  <si>
    <t>Tracy Stowe</t>
  </si>
  <si>
    <t>tstowe@powayusd.com</t>
  </si>
  <si>
    <t>Tristan McCoy</t>
  </si>
  <si>
    <t>trmccoy@powayusd.com</t>
  </si>
  <si>
    <t>RBV</t>
  </si>
  <si>
    <t>Marty Nellis</t>
  </si>
  <si>
    <t>martinnellis@vistausd.org</t>
  </si>
  <si>
    <t>Shane Graham</t>
  </si>
  <si>
    <t>shanegraham@vistausd,org</t>
  </si>
  <si>
    <t>St. Augustine</t>
  </si>
  <si>
    <t>Matt Linville</t>
  </si>
  <si>
    <t>MLinville@sahs.org</t>
  </si>
  <si>
    <t>Ron Gladnick</t>
  </si>
  <si>
    <t>rrg999@gmail.com</t>
  </si>
  <si>
    <t>St. Joseph</t>
  </si>
  <si>
    <t>Joseph Murray</t>
  </si>
  <si>
    <t>jmurray@saintjosephacademy.org</t>
  </si>
  <si>
    <t>Kareem Williams</t>
  </si>
  <si>
    <t>San Diego</t>
  </si>
  <si>
    <t>Paul Coover</t>
  </si>
  <si>
    <t>Pcoover@sandi.net</t>
  </si>
  <si>
    <t>Sydney Reed</t>
  </si>
  <si>
    <t>sqwid3@yahoo.com</t>
  </si>
  <si>
    <t>SD Jewish Academy</t>
  </si>
  <si>
    <t>Nate Solo</t>
  </si>
  <si>
    <t>nsolo@sdja.com</t>
  </si>
  <si>
    <t>Justin McKenzie</t>
  </si>
  <si>
    <t>duo_sports@hotmail.com</t>
  </si>
  <si>
    <t>San Marcos</t>
  </si>
  <si>
    <t>Jeff Meyer</t>
  </si>
  <si>
    <t>jeffrey.meyer@smusd.org</t>
  </si>
  <si>
    <t>Tom Carroll</t>
  </si>
  <si>
    <t>San Pasqual</t>
  </si>
  <si>
    <t>Andrew Clark</t>
  </si>
  <si>
    <t>aclark@euhsd.org</t>
  </si>
  <si>
    <t>Tony Corley</t>
  </si>
  <si>
    <t>tcorley@euhsd.org</t>
  </si>
  <si>
    <t>Mark Dederian</t>
  </si>
  <si>
    <t>mark.dederian@spacademy.org</t>
  </si>
  <si>
    <t>San Ysidro</t>
  </si>
  <si>
    <t>Aramis Vera</t>
  </si>
  <si>
    <t>aramis.vera@sweetwaterschools.org</t>
  </si>
  <si>
    <t>Keith Aguon</t>
  </si>
  <si>
    <t>keith.m.aguon@gmail.com</t>
  </si>
  <si>
    <t>Tom Seitz</t>
  </si>
  <si>
    <t>Jon Wallace</t>
  </si>
  <si>
    <t>wallace@sfcs.net</t>
  </si>
  <si>
    <t>Santana</t>
  </si>
  <si>
    <t>Lucas Phillips</t>
  </si>
  <si>
    <t>lphillips@guhsd.net</t>
  </si>
  <si>
    <t>Tim Estes</t>
  </si>
  <si>
    <t>tdestes@guhsd.net</t>
  </si>
  <si>
    <t>Scripps Ranch</t>
  </si>
  <si>
    <t>Todd Wilson</t>
  </si>
  <si>
    <t>dwilson@sandi.net</t>
  </si>
  <si>
    <t>Marlon Gardinera</t>
  </si>
  <si>
    <t>marlon@srfootball.com</t>
  </si>
  <si>
    <t>Southwest</t>
  </si>
  <si>
    <t>Jason Snyder</t>
  </si>
  <si>
    <t>jason.snyder@sweetwaterschools.org</t>
  </si>
  <si>
    <t>Domonic Cruz</t>
  </si>
  <si>
    <t>dcruz05131980@gmail.com</t>
  </si>
  <si>
    <t>Steele Canyonn</t>
  </si>
  <si>
    <t>Charles Tyler</t>
  </si>
  <si>
    <t>Ctyler@schscougars.org</t>
  </si>
  <si>
    <t>Scott Longerbone</t>
  </si>
  <si>
    <t>slongerbone@schscougars.org</t>
  </si>
  <si>
    <t>Sweetwater</t>
  </si>
  <si>
    <t>Heather Fax-Huckaby</t>
  </si>
  <si>
    <t>Heather.FaxHuckaby@sweetwaterschools.org</t>
  </si>
  <si>
    <t>Ervin Hernandez</t>
  </si>
  <si>
    <t>ervin.hernandez@sweetwaterschools.org</t>
  </si>
  <si>
    <t>The Rock</t>
  </si>
  <si>
    <t>Rali Schwartz</t>
  </si>
  <si>
    <t>rali.schwartz@sdrock.com</t>
  </si>
  <si>
    <t>Torrey Pines</t>
  </si>
  <si>
    <t>Charlenne Falcis-Stevens</t>
  </si>
  <si>
    <t>charlenne.falcisstevens@sduhsd.net</t>
  </si>
  <si>
    <t>Robbie Collins</t>
  </si>
  <si>
    <t>Tri-City Christian</t>
  </si>
  <si>
    <t>Stan Bickley</t>
  </si>
  <si>
    <t>coachbickley@tccs.org</t>
  </si>
  <si>
    <t>Neil Breight</t>
  </si>
  <si>
    <t>neil.breight@tccs.org</t>
  </si>
  <si>
    <t>University City</t>
  </si>
  <si>
    <t>David Asuncion</t>
  </si>
  <si>
    <t>dasuncion@sandi.net</t>
  </si>
  <si>
    <t>Paul Lawrence</t>
  </si>
  <si>
    <t>plawrence3@sandi.net</t>
  </si>
  <si>
    <t>Valhalla</t>
  </si>
  <si>
    <t>Steve Buelette</t>
  </si>
  <si>
    <t>sbulette@guhsd.net</t>
  </si>
  <si>
    <t>Valley Center</t>
  </si>
  <si>
    <t>Mike Cummings</t>
  </si>
  <si>
    <t>cummings.mi@vcpusd.k12.ca.us</t>
  </si>
  <si>
    <t>Rob Gilster</t>
  </si>
  <si>
    <t>gilster.ro@vcpusd.net</t>
  </si>
  <si>
    <t>Victory Christian</t>
  </si>
  <si>
    <t>Jonathan Ramirez</t>
  </si>
  <si>
    <t>jonathan.ramierez@victorysouthbay.org</t>
  </si>
  <si>
    <t>Earl Benson</t>
  </si>
  <si>
    <t>earl.benson@victorysouthbay.org</t>
  </si>
  <si>
    <t>Vista</t>
  </si>
  <si>
    <t>Pat Moramarco</t>
  </si>
  <si>
    <t>patmoramarco@vistausd.org</t>
  </si>
  <si>
    <t>Dave Bottom</t>
  </si>
  <si>
    <t>davidbottom@vistausd.org</t>
  </si>
  <si>
    <t>Ricardo Lara</t>
  </si>
  <si>
    <t>Ricardo.lara@warnerusd.net</t>
  </si>
  <si>
    <t>Lucas Hondros</t>
  </si>
  <si>
    <t>lhondros@guhsd.net</t>
  </si>
  <si>
    <t>Casey Ash</t>
  </si>
  <si>
    <t>Cash@guhsd.net</t>
  </si>
  <si>
    <t>Westview</t>
  </si>
  <si>
    <t>Steve McLaughlin</t>
  </si>
  <si>
    <t>smclaughlin@powayusd.com</t>
  </si>
  <si>
    <t>Mitch Donnelly</t>
  </si>
  <si>
    <t>mdonnelly@powayusd.com</t>
  </si>
  <si>
    <t>student parking lot</t>
  </si>
  <si>
    <t xml:space="preserve">private parking </t>
  </si>
  <si>
    <t>staff parking</t>
  </si>
  <si>
    <t>off site parking</t>
  </si>
  <si>
    <t>behind the stadium</t>
  </si>
  <si>
    <t>voucher</t>
  </si>
  <si>
    <t>Boys PE Coach's office</t>
  </si>
  <si>
    <t>MIC</t>
  </si>
  <si>
    <t>MIC_USE</t>
  </si>
  <si>
    <t>does</t>
  </si>
  <si>
    <t>does not</t>
  </si>
  <si>
    <t xml:space="preserve">does not </t>
  </si>
  <si>
    <t>Girls PE Coach's office</t>
  </si>
  <si>
    <t xml:space="preserve">CREW ARRIVAL: </t>
  </si>
  <si>
    <t>is</t>
  </si>
  <si>
    <t>is not</t>
  </si>
  <si>
    <t xml:space="preserve">SUBJECT: </t>
  </si>
  <si>
    <t>COPY INFO BELOW</t>
  </si>
  <si>
    <t>Mike Allen</t>
  </si>
  <si>
    <t>Mike Andrews</t>
  </si>
  <si>
    <t>Leonard Blevins</t>
  </si>
  <si>
    <t>Darin Bronk</t>
  </si>
  <si>
    <t>Gerry Burgos</t>
  </si>
  <si>
    <t>Cory Butts</t>
  </si>
  <si>
    <t>Rick Christensen</t>
  </si>
  <si>
    <t>Greg Covington</t>
  </si>
  <si>
    <t>Mike Downing</t>
  </si>
  <si>
    <t>Bob Duggan</t>
  </si>
  <si>
    <t>Bob Flavin</t>
  </si>
  <si>
    <t>Dave Garza</t>
  </si>
  <si>
    <t>John Gill</t>
  </si>
  <si>
    <t>Dave Hardage</t>
  </si>
  <si>
    <t>Robin House</t>
  </si>
  <si>
    <t>Glenn Inigo</t>
  </si>
  <si>
    <t>Charlton Lynch</t>
  </si>
  <si>
    <t>Rob Schaerer</t>
  </si>
  <si>
    <t>Ted Schiess</t>
  </si>
  <si>
    <t>Matt Starr</t>
  </si>
  <si>
    <t>Eric Stoffers</t>
  </si>
  <si>
    <t>Levi Sumner</t>
  </si>
  <si>
    <t>Nathan Thernes</t>
  </si>
  <si>
    <t>Miles Bailey</t>
  </si>
  <si>
    <t>John Downing</t>
  </si>
  <si>
    <t>Mick Jaggers</t>
  </si>
  <si>
    <t>Matt Fratus</t>
  </si>
  <si>
    <t>Tom Blick</t>
  </si>
  <si>
    <t>Oscar Gastelum</t>
  </si>
  <si>
    <t>Steve Coover</t>
  </si>
  <si>
    <t>Sal Gambino</t>
  </si>
  <si>
    <t>David Duffield</t>
  </si>
  <si>
    <t>Sergio DeLos Reyes</t>
  </si>
  <si>
    <t>Andre Coleman</t>
  </si>
  <si>
    <t>Joe Barr</t>
  </si>
  <si>
    <t>Terry Bernard</t>
  </si>
  <si>
    <t>Cain Mitchell</t>
  </si>
  <si>
    <t>Nick Motta</t>
  </si>
  <si>
    <t>Tony Nelson</t>
  </si>
  <si>
    <t>Michael Burgos</t>
  </si>
  <si>
    <t>Don Clay</t>
  </si>
  <si>
    <t>Spencer Hoffelder</t>
  </si>
  <si>
    <t>Lorse Gilbert</t>
  </si>
  <si>
    <t>Blair Havens</t>
  </si>
  <si>
    <t>Gary Hanson</t>
  </si>
  <si>
    <t>Eric Bryan</t>
  </si>
  <si>
    <t>Mike Duggan</t>
  </si>
  <si>
    <t>Olin Carter</t>
  </si>
  <si>
    <t>Joe St. Onge</t>
  </si>
  <si>
    <t>Albert Jones</t>
  </si>
  <si>
    <t>Ben Boccoli</t>
  </si>
  <si>
    <t>Devin Kaun</t>
  </si>
  <si>
    <t>David Rios</t>
  </si>
  <si>
    <t>Blake Peter</t>
  </si>
  <si>
    <t>Aaron Judd</t>
  </si>
  <si>
    <t>Domitilo Mason</t>
  </si>
  <si>
    <t>Art Warren</t>
  </si>
  <si>
    <t>Ryan Lanz</t>
  </si>
  <si>
    <t>Eric Hagan</t>
  </si>
  <si>
    <t>John Fowler</t>
  </si>
  <si>
    <t>Jim Larson</t>
  </si>
  <si>
    <t>Aaron Ruckman</t>
  </si>
  <si>
    <t>Kirby Wallace</t>
  </si>
  <si>
    <t>Paul Tyrrell</t>
  </si>
  <si>
    <t>Richard Trisby</t>
  </si>
  <si>
    <t>Andy Wilson</t>
  </si>
  <si>
    <t>Steve Liebold</t>
  </si>
  <si>
    <t>Sam Totah</t>
  </si>
  <si>
    <t>would not</t>
  </si>
  <si>
    <t xml:space="preserve">would </t>
  </si>
  <si>
    <t>would</t>
  </si>
  <si>
    <t>Robert Bezverkov</t>
  </si>
  <si>
    <t>VARSITY</t>
  </si>
  <si>
    <t>SITE_ADMIN</t>
  </si>
  <si>
    <t>SITE_EMAIL</t>
  </si>
  <si>
    <t>SITE_PHONE</t>
  </si>
  <si>
    <t>LOCKER_TIME</t>
  </si>
  <si>
    <t>TECH_NAME</t>
  </si>
  <si>
    <t>2024/06/10 12:01:55 PM MDT</t>
  </si>
  <si>
    <t>Parking is covered by Saints in Lots 2, 3, or 4.</t>
  </si>
  <si>
    <t>A locker room can be provided, but we must have that request at least 2-3 days prior. Locker rooms are not near the football field, so it is a bit of a walk. Easiest if officials come dressed and ready, but again, a locker room can be arranged on advance notice.</t>
  </si>
  <si>
    <t xml:space="preserve"> If a locker room is arranged, typical access time is 5:30pm and showers are available.</t>
  </si>
  <si>
    <t>Yes</t>
  </si>
  <si>
    <t>Our DJ is Brandon Waterson.</t>
  </si>
  <si>
    <t>2024/06/10 12:05:24 PM MDT</t>
  </si>
  <si>
    <t>Steve McLaughlin (AD) 858 418-0118</t>
  </si>
  <si>
    <t>Main parking lot of the school.</t>
  </si>
  <si>
    <t>This year we will place you in the boys locker room (coaches office)</t>
  </si>
  <si>
    <t>4pm</t>
  </si>
  <si>
    <t>No</t>
  </si>
  <si>
    <t>Cannot get it to work.  They've tried</t>
  </si>
  <si>
    <t>2024/06/10 12:09:07 PM MDT</t>
  </si>
  <si>
    <t xml:space="preserve"> Gym Parking Lot</t>
  </si>
  <si>
    <t xml:space="preserve"> Community Room (attached to the gym) or another available classroom near the gym</t>
  </si>
  <si>
    <t>Anytime after school (3:05 pm)</t>
  </si>
  <si>
    <t>We do not have showers available at this time due to the construction on campus</t>
  </si>
  <si>
    <t>Voucher</t>
  </si>
  <si>
    <t>Ricardo Fuentes (BSUSD Tech) 760-595-5764</t>
  </si>
  <si>
    <t>2024/06/10 6:37:56 PM MDT</t>
  </si>
  <si>
    <t xml:space="preserve"> Street Parking near Eads and Rushville. Please enter from the north endzone gates on Rushville.</t>
  </si>
  <si>
    <t>PE coaches office in the boys locker room. (Shared with Bishop's football team. The office is private and lockable.)</t>
  </si>
  <si>
    <t xml:space="preserve"> 1.5 hours before kickoff</t>
  </si>
  <si>
    <t>2024/06/11 9:02:20 AM MDT</t>
  </si>
  <si>
    <t>Athletic Director, Rali Schwartz (760-518-8175)</t>
  </si>
  <si>
    <t>Parking lot/structure at Francis Parker</t>
  </si>
  <si>
    <t>Changing room above the Gym</t>
  </si>
  <si>
    <t xml:space="preserve"> 1.5-2 hours before the game</t>
  </si>
  <si>
    <t>Possibly the DJ</t>
  </si>
  <si>
    <t>No name.</t>
  </si>
  <si>
    <t>2024/06/11 9:05:51 AM MDT</t>
  </si>
  <si>
    <t>Baseball parking lot</t>
  </si>
  <si>
    <t>Boys varsity locker room coaches office</t>
  </si>
  <si>
    <t xml:space="preserve"> Any time after 3:30</t>
  </si>
  <si>
    <t>No warm water</t>
  </si>
  <si>
    <t>Into stadium system if they know how - N/A</t>
  </si>
  <si>
    <t>2024/06/11 9:08:36 AM MDT</t>
  </si>
  <si>
    <t>Jeff Hutzler 858-518-1905</t>
  </si>
  <si>
    <t xml:space="preserve"> Main parking lot at 9490 Genesee Ave.</t>
  </si>
  <si>
    <t>Men's or women's coaches offices.</t>
  </si>
  <si>
    <t>2:30 for 4:00 JV game, 5:30 for 7:00 varsity game.</t>
  </si>
  <si>
    <t xml:space="preserve"> Jonathan Shulman, Jeff Hutzler, Robert Grasso</t>
  </si>
  <si>
    <t>2024/06/11 9:12:40 AM MDT</t>
  </si>
  <si>
    <t>A room will be provided in the boys locker room for officials.</t>
  </si>
  <si>
    <t>Upon arrival but for JV school will be in and officials may be in one room until school is out and then relocate to a different room for the Varsity game.</t>
  </si>
  <si>
    <t>There is a shower but warm water can not be confirmed due to how old the schools facilities are.</t>
  </si>
  <si>
    <t>Yes, if it does not interfere with the Announcer as it sometimes can cause loud feedback.</t>
  </si>
  <si>
    <t>We do not have IT Techs on site but the Announcer, Athletic Director, or ASB Advisor can help as needed.</t>
  </si>
  <si>
    <t>2024/06/11 9:22:41 AM MDT</t>
  </si>
  <si>
    <t xml:space="preserve"> Go to South Side of Football Stadium around pool and park in official assigned parking by Event Center / Locker Room</t>
  </si>
  <si>
    <t xml:space="preserve"> Boys Locker Room Coaches office in Event Center Building</t>
  </si>
  <si>
    <t xml:space="preserve"> 90 min before game time and up to start of game</t>
  </si>
  <si>
    <t>Matt D'Angelo is our PA and does his best with our sound system</t>
  </si>
  <si>
    <t>2024/06/11 9:29:09 AM MDT</t>
  </si>
  <si>
    <t xml:space="preserve"> The dressing room will be available after school ends at 3:30pm.</t>
  </si>
  <si>
    <t xml:space="preserve"> Yes, although sound is unreliable due to age of facility. N/A</t>
  </si>
  <si>
    <t>2024/06/11 9:31:09 AM MDT</t>
  </si>
  <si>
    <t>Damon Chase 619-572-6489</t>
  </si>
  <si>
    <t xml:space="preserve"> Staff Parking Lot off of Yale and University</t>
  </si>
  <si>
    <t xml:space="preserve"> 3:45 pm</t>
  </si>
  <si>
    <t>2024/06/11 11:03:42 AM MDT</t>
  </si>
  <si>
    <t>Brad Hollingsworth, Athletic Director, 760- 445-5076</t>
  </si>
  <si>
    <t>Officials will be directed to the Performing Arts Center parking lot which is a small lot located left of the main entrance off Mission Avenue.</t>
  </si>
  <si>
    <t>Officials will have showers and locker rooms available in our coaches office area, which is located next to our gymnasium. Campus security will direct you there.</t>
  </si>
  <si>
    <t>2:30 pm. School is out at 3:20 pm, so arrival before that would be best.</t>
  </si>
  <si>
    <t>Referee microphone should be able to connect with our wireless microphone system/Bluetooth in the stadium. Nate Cargill is our contact person.</t>
  </si>
  <si>
    <t>2024/06/11 12:16:12 PM MDT</t>
  </si>
  <si>
    <t>DJ Zapata. Athletic Director. 760-803-3335</t>
  </si>
  <si>
    <t>Parking is available in the student parking lot east of the stadium.</t>
  </si>
  <si>
    <t xml:space="preserve">The officials will dress in the girls coaches office, but that is not available until 4 PM. Officials can access the boy's coach's side before then but we ask that belongings be brought to the girl's side before transitioning down for the JV game. </t>
  </si>
  <si>
    <t>Boys Locker Room before 4:00.  Girl's side after that.</t>
  </si>
  <si>
    <t>DJ Zapata.</t>
  </si>
  <si>
    <t>2024/06/12 8:48:25 AM MDT</t>
  </si>
  <si>
    <t xml:space="preserve"> Front of the school</t>
  </si>
  <si>
    <t xml:space="preserve"> 3:35pm when school gets out</t>
  </si>
  <si>
    <t>2024/06/12 8:51:05 AM MDT</t>
  </si>
  <si>
    <t>Officials can park in the solar panel lot, or when they get here, they can contact me (330)416-4977 and I can get them in by the locker rooms.</t>
  </si>
  <si>
    <t>Boys PE office</t>
  </si>
  <si>
    <t xml:space="preserve"> After school ends, 3:40pm. If they need a place to change before then, other arrangements can be made.</t>
  </si>
  <si>
    <t xml:space="preserve"> Hot water is hit or miss in the boys locker room.</t>
  </si>
  <si>
    <t>John Salts</t>
  </si>
  <si>
    <t>2024/06/12 8:55:29 AM MDT</t>
  </si>
  <si>
    <t xml:space="preserve"> Amanda Alcantara (619) 933-6861</t>
  </si>
  <si>
    <t xml:space="preserve"> All Officials should park in the Clove St Parking Lot.</t>
  </si>
  <si>
    <t xml:space="preserve"> Do to late start, there is no locker room available before the game, however a room to change only will be available upon arrival before the JV game at 3 pm. The Coaches office in the Girl PE office will be available after the JV game.</t>
  </si>
  <si>
    <t xml:space="preserve">  The Coaches office in the Girl PE office will be available after the JV game.</t>
  </si>
  <si>
    <t>Carmen Virrueta Meza cvirruetameza@sandi.net</t>
  </si>
  <si>
    <t>2024/06/12 8:57:22 AM MDT</t>
  </si>
  <si>
    <t xml:space="preserve"> Along the access road in front of the PE building </t>
  </si>
  <si>
    <t>In PE building Coaches Office</t>
  </si>
  <si>
    <t>Victor Richmond</t>
  </si>
  <si>
    <t>2024/06/13 10:59:07 AM MDT</t>
  </si>
  <si>
    <t>28th St &amp; F Ave at the Solar Panel Parking lot</t>
  </si>
  <si>
    <t>90 minutes before game time</t>
  </si>
  <si>
    <t>It's somewhat warm.</t>
  </si>
  <si>
    <t>AP of Student Activities Jay Fabunan</t>
  </si>
  <si>
    <t>2024/06/13 11:03:04 AM MDT</t>
  </si>
  <si>
    <t>Jeff Dufek (858)254-3449</t>
  </si>
  <si>
    <t xml:space="preserve">Please park in the front parking lot just across from our admin building. </t>
  </si>
  <si>
    <t xml:space="preserve"> Officials will dress in the PE coaches office. </t>
  </si>
  <si>
    <t>The dressing room will be available at approximately 3:30PM</t>
  </si>
  <si>
    <t>2024/06/13 11:57:10 AM MDT</t>
  </si>
  <si>
    <t>They can parkin the parking lot or in the DG near the stadium entrance</t>
  </si>
  <si>
    <t>We will have a bungalow for the officials</t>
  </si>
  <si>
    <t>We can make it available when needed</t>
  </si>
  <si>
    <t xml:space="preserve">If you have a 5-pin XLR adapter.  </t>
  </si>
  <si>
    <t>2024/06/15 9:07:52 AM MDT</t>
  </si>
  <si>
    <t xml:space="preserve"> Ken Rundle AD 760-522-0073</t>
  </si>
  <si>
    <t>Main parking lot, east of the gym.</t>
  </si>
  <si>
    <t>There is an officials' dressing room with lockers and a bathroom. It is located on the northwest corner of the gym, by the ticket booth.</t>
  </si>
  <si>
    <t>As early as needed, 4pm?</t>
  </si>
  <si>
    <t>We use  a portable wireless sound system--Anchor Audio.  It has a bluetooth capability, but I am not sure if the officials could tap into that.</t>
  </si>
  <si>
    <t>2024/06/15 9:22:39 AM MDT</t>
  </si>
  <si>
    <t xml:space="preserve">Since we will be playing games at multiple sites (San Ysidro, Montgomery, Sweetwater, Otay Ranch), we advise the crew to cross reference the information for parking and location of dressing facilities provided by those schools. </t>
  </si>
  <si>
    <t>Reference information from the site that Mar Vista is using for their game.</t>
  </si>
  <si>
    <t>90 minutes prior to the game</t>
  </si>
  <si>
    <t>Check the info provided by the school that Mar Vista is using for their game.</t>
  </si>
  <si>
    <t>2024/06/18 11:40:26 AM MDT</t>
  </si>
  <si>
    <t>Next to the main office building south of the field.  Enter through the Visitor's Entrance.</t>
  </si>
  <si>
    <t>Boy's PE Coaching Office - North end of the stadium</t>
  </si>
  <si>
    <t>3:45pm</t>
  </si>
  <si>
    <t>2024/06/19 8:47:19 AM MDT</t>
  </si>
  <si>
    <t>On or as close to Rushville Street as possible, enter through the Rushville gate by the North end zone</t>
  </si>
  <si>
    <t>Milan Dimich 619 884-7933</t>
  </si>
  <si>
    <t>2024/06/25 9:19:18 AM MDT</t>
  </si>
  <si>
    <t>Charlenne Falcis-Stevens, AD, 619-218-5282</t>
  </si>
  <si>
    <t xml:space="preserve">Parking will be set aside for all officials near the stadium. </t>
  </si>
  <si>
    <t>Refs will dress in the boys locker room - coaches office.</t>
  </si>
  <si>
    <t xml:space="preserve"> 3:30pm, after school gets out at 3:25pm</t>
  </si>
  <si>
    <t>2024/06/28 9:21:23 AM MDT</t>
  </si>
  <si>
    <t>Park in the back parking lot along the west side near homes</t>
  </si>
  <si>
    <t xml:space="preserve"> Locker Room is available</t>
  </si>
  <si>
    <t>For the 2024 Season we will be playing at Rancho Buena Vista and this system is not available</t>
  </si>
  <si>
    <t>2024/07/02 8:18:26 AM MDT</t>
  </si>
  <si>
    <t>Jarrod Sills 619-813-1350</t>
  </si>
  <si>
    <t>The officials should park in the main parking lot when they enter the campus. If special accommodations are needed, please reach out to Jarrod Sills</t>
  </si>
  <si>
    <t xml:space="preserve">Officials dress in the girls locker room coach office. </t>
  </si>
  <si>
    <t>Anytime after 2:45 pm</t>
  </si>
  <si>
    <t>Yes, but it is a small shower and it is a very old campus</t>
  </si>
  <si>
    <t xml:space="preserve"> Jarrod Sills 619-813-1350</t>
  </si>
  <si>
    <t>2024/07/30 10:00:58 AM MDT</t>
  </si>
  <si>
    <t>Security will direct you upon arrival.</t>
  </si>
  <si>
    <t>n coaches office of boys PE locker room</t>
  </si>
  <si>
    <t>When school is dismissed: AFTER 3:30</t>
  </si>
  <si>
    <t>Will confirm if we have someone available on game day.  Official may need to leave ID with game management prior to using the school's system.</t>
  </si>
  <si>
    <t>2024/07/30 10:36:42 AM MDT</t>
  </si>
  <si>
    <t>Kelcie Butcher-AD</t>
  </si>
  <si>
    <t>In the back of school.  https://chscolts.org/athletic-event-access/</t>
  </si>
  <si>
    <t>In the Boys Locker Room</t>
  </si>
  <si>
    <t>As Needed</t>
  </si>
  <si>
    <t>Maybe</t>
  </si>
  <si>
    <t>I can if made aware ahead of time.  Edgar Alonzo</t>
  </si>
  <si>
    <t>2024/07/30 10:37:53 AM MDT</t>
  </si>
  <si>
    <t>Upper parking lot by the baseball field/tennis courts.</t>
  </si>
  <si>
    <t>In the boys side PE coaches office.</t>
  </si>
  <si>
    <t>1 hour before game time(Var) 30 minutes before JV. School gets out at 3:35 and most JV games are 4:00pm.</t>
  </si>
  <si>
    <t>Steve Durham</t>
  </si>
  <si>
    <t>2024/07/30 10:43:22 AM MDT</t>
  </si>
  <si>
    <t>Near the gym/tennis courts</t>
  </si>
  <si>
    <t>Eastside of gym in coaches office</t>
  </si>
  <si>
    <t>1 hour before game time</t>
  </si>
  <si>
    <t>Mark Reinhardt(announcer)</t>
  </si>
  <si>
    <t>2024/07/30 10:43:44 AM MDT</t>
  </si>
  <si>
    <t>Parking lot or on street</t>
  </si>
  <si>
    <t>Upstairs Duffield Sports Center</t>
  </si>
  <si>
    <t>Afternoon</t>
  </si>
  <si>
    <t>unless I use it all</t>
  </si>
  <si>
    <t>James Goss or Mick Ouchen</t>
  </si>
  <si>
    <t>2024/07/30 10:44:30 AM MDT</t>
  </si>
  <si>
    <t>Main parking lot (off Del Mar Heights Road)</t>
  </si>
  <si>
    <t>Officals Room (in the Claver Center Gym)</t>
  </si>
  <si>
    <t xml:space="preserve">2:45pm </t>
  </si>
  <si>
    <t xml:space="preserve">Noah and Colette can help with these issues. </t>
  </si>
  <si>
    <t>2024/07/30 10:57:48 AM MDT</t>
  </si>
  <si>
    <t xml:space="preserve">Tony Biese (Principal) or Joseph Murray (Admin) </t>
  </si>
  <si>
    <t xml:space="preserve"> We play at public parks I can try and save spaces in the parking lot. </t>
  </si>
  <si>
    <t xml:space="preserve">There are public bathrooms available. I suggest coming dressed </t>
  </si>
  <si>
    <t>See above answer</t>
  </si>
  <si>
    <t xml:space="preserve">Yes, we can try and plug it into our speakers. Not sure if it would work. </t>
  </si>
  <si>
    <t xml:space="preserve">We always have volunteers so It changes. They will be by the speakers. </t>
  </si>
  <si>
    <t>2024/07/30 11:45:41 AM MDT</t>
  </si>
  <si>
    <t>Rey E. Lyyjoki  AD</t>
  </si>
  <si>
    <t>Upper or Lower lot, North side of the field behind the score board.</t>
  </si>
  <si>
    <t>In parking lot</t>
  </si>
  <si>
    <t>No dressing room for players, coaches or refs.</t>
  </si>
  <si>
    <t>Most likely.  Unsure of connectivity with our portable sound system.</t>
  </si>
  <si>
    <t>Jeremy Stewart</t>
  </si>
  <si>
    <t>2024/07/30 12:07:17 PM MDT</t>
  </si>
  <si>
    <t>Glen Henton (AD)</t>
  </si>
  <si>
    <t>Along the street, south of Army Navy</t>
  </si>
  <si>
    <t>Restrooms at stadium</t>
  </si>
  <si>
    <t>one hour prior to game start</t>
  </si>
  <si>
    <t>Not sure we have the capability to do this.</t>
  </si>
  <si>
    <t>2024/07/30 1:09:11 PM MDT</t>
  </si>
  <si>
    <t>Steve Whitley (AD)</t>
  </si>
  <si>
    <t>Anywhere in the parking lot</t>
  </si>
  <si>
    <t>We have a designated classroom</t>
  </si>
  <si>
    <t>At arrival</t>
  </si>
  <si>
    <t>Eric Martin</t>
  </si>
  <si>
    <t>2024/07/30 1:55:52 PM MDT</t>
  </si>
  <si>
    <t>Doug Miller or Robbie Robberts</t>
  </si>
  <si>
    <t xml:space="preserve">Our carpool line for all school pick up starts arriving at 2:30. The line forms on academy drive and loops around the entire perimeter of the school. To AVOID getting stuck in the line, it's best to park on Stevens Rd (near the intersection of Academy Dr and Stevens and walk up Academy to Gate #3 or #2 to access the fields. If game time starts after 4pm you may drive up academy and enter through Gate #1. You may park in any open spot. </t>
  </si>
  <si>
    <t>Athletics offices / restrooms</t>
  </si>
  <si>
    <t xml:space="preserve">Anytime </t>
  </si>
  <si>
    <t xml:space="preserve">Yes, in the athletics offices - 2 showers available </t>
  </si>
  <si>
    <t>Randy Morrow - rmorrow@sfcs.net</t>
  </si>
  <si>
    <t>2024/07/30 2:14:31 PM MDT</t>
  </si>
  <si>
    <t>Parking lot by the field</t>
  </si>
  <si>
    <t>In a provided classroom</t>
  </si>
  <si>
    <t>Yes if it is possible</t>
  </si>
  <si>
    <t>WE do not have an expert but we can work on that if needed</t>
  </si>
  <si>
    <t>2024/07/31 9:37:27 AM MDT</t>
  </si>
  <si>
    <t xml:space="preserve">You can park in front of the gymnasium (large Wildcat sign on the wall) </t>
  </si>
  <si>
    <t xml:space="preserve">There is an official's room in the boys PE office. When you arrive head to the gym (Wildcats on the wall) go to the right of the main entrance and there will be the PE locker room. I will try to meet you upon arrival. </t>
  </si>
  <si>
    <t xml:space="preserve"> Our school gets out at 3:20. If you can please wait to arrive at 3:30 or later it would be appreciated. If you have to get here prior we ask you to please stay in your car in the parking lot until school is dismissed.</t>
  </si>
  <si>
    <t>The DJ may be able to help</t>
  </si>
  <si>
    <t>2024/07/31 10:15:53 AM MDT</t>
  </si>
  <si>
    <t>Stadium parking lot or Lee Street parking</t>
  </si>
  <si>
    <t>Boys PE Office</t>
  </si>
  <si>
    <t>There is one shower in the Boys PE Office.</t>
  </si>
  <si>
    <t>Stadium PA system provided it works with ref mic</t>
  </si>
  <si>
    <t>2024/07/31 9:36:26 PM MDT</t>
  </si>
  <si>
    <t xml:space="preserve">Ron Lardizabal </t>
  </si>
  <si>
    <t>Come in gate 8 Ron or Tasha will get them parked</t>
  </si>
  <si>
    <t xml:space="preserve">Coaches Office </t>
  </si>
  <si>
    <t>Lonnie Jones our announcer can help</t>
  </si>
  <si>
    <t>2024/08/01 10:43:05 AM MDT</t>
  </si>
  <si>
    <t>Kari DiGiulio, Athletic Director 858-442-4211</t>
  </si>
  <si>
    <t>In the main parking lot, on the campus of LCC</t>
  </si>
  <si>
    <t>Home locker room , coaches office</t>
  </si>
  <si>
    <t xml:space="preserve"> After school is out and locker room is cleared, 3:45pm</t>
  </si>
  <si>
    <t>None on site for games</t>
  </si>
  <si>
    <t>2024/08/07 8:26:22 AM MDT</t>
  </si>
  <si>
    <t>Officials may park anywhere in our main parking lot</t>
  </si>
  <si>
    <t>San Pasqual High School finishes the last period of the day at 3:30.</t>
  </si>
  <si>
    <t>There may be someone in the press box announcing who can be of assistance.</t>
  </si>
  <si>
    <t>2024/08/07 11:13:33 AM MDT</t>
  </si>
  <si>
    <t>Gannon Burks/Damian Gonzales</t>
  </si>
  <si>
    <t>Middle Campus (Gym) Parking Lot</t>
  </si>
  <si>
    <t>In Coaches Locker Room Located Next to football team room</t>
  </si>
  <si>
    <t>It will be open at 90 Minutes before Game Time</t>
  </si>
  <si>
    <t xml:space="preserve">Jason Lindquist will provide.  </t>
  </si>
  <si>
    <t>Jason Lindquist</t>
  </si>
  <si>
    <t>2024/08/07 11:26:37 AM MDT</t>
  </si>
  <si>
    <t xml:space="preserve">Sergio Rubio-Assistant Principal of Student Activities. </t>
  </si>
  <si>
    <t xml:space="preserve">Front of the Gym if they need access to locker room, lower parking if they're ready to go.  </t>
  </si>
  <si>
    <t xml:space="preserve">Locker Room-Boys' PE Office. </t>
  </si>
  <si>
    <t>5:00pm</t>
  </si>
  <si>
    <t xml:space="preserve">See Pressbox Crew for syncing instructions. </t>
  </si>
  <si>
    <t xml:space="preserve">Theresa Camacho-Scoreboard </t>
  </si>
  <si>
    <t>2024/08/07 11:34:43 AM MDT</t>
  </si>
  <si>
    <t>John Herman</t>
  </si>
  <si>
    <t>In the North Athletic Parking lot off of North Rim Rd. and Linda Vista Rd.</t>
  </si>
  <si>
    <t>In the Field House Classroom FH1</t>
  </si>
  <si>
    <t>2024/08/07 11:59:56 AM MDT</t>
  </si>
  <si>
    <t>FALLBROOK</t>
  </si>
  <si>
    <t>PATRICK WALKER</t>
  </si>
  <si>
    <t>IN FRONT OF THE VISITORS PRESS BOX</t>
  </si>
  <si>
    <t>TBD - UNDER CONSTRUCTION</t>
  </si>
  <si>
    <t>TBD</t>
  </si>
  <si>
    <t>NA</t>
  </si>
  <si>
    <t>2024/08/07 1:02:50 PM MDT</t>
  </si>
  <si>
    <t>Main parking lot</t>
  </si>
  <si>
    <t>After 3:30</t>
  </si>
  <si>
    <t>Mike Oesterling</t>
  </si>
  <si>
    <t>2024/08/07 3:12:28 PM MDT</t>
  </si>
  <si>
    <t>On the west side of the gym next to the locker room entrance.</t>
  </si>
  <si>
    <t>The boy's locker room office.</t>
  </si>
  <si>
    <t>3:00 to 3:15 PM</t>
  </si>
  <si>
    <t>2024/08/07 3:17:41 PM MDT</t>
  </si>
  <si>
    <t>Dan Santos</t>
  </si>
  <si>
    <t>Main Parking Lot by the Stadium</t>
  </si>
  <si>
    <t>Varsity offidials may use the Girls Locker Room Coaches' Office.  The JV officials will not be able to use the locker rooms as we are in school until 3:30 PM.</t>
  </si>
  <si>
    <t xml:space="preserve">I do not know.  </t>
  </si>
  <si>
    <t>No one available</t>
  </si>
  <si>
    <t>2024/08/07 6:21:07 PM MDT</t>
  </si>
  <si>
    <t>Shane Goodwin</t>
  </si>
  <si>
    <t>I will send out an email 48 hours prior to gameday.</t>
  </si>
  <si>
    <t>330PM</t>
  </si>
  <si>
    <t xml:space="preserve">Dependent on the stadium we use.  Not usually available at EHS or OGHS </t>
  </si>
  <si>
    <t>2024/08/08 1:16:37 PM MDT</t>
  </si>
  <si>
    <t>Jack Larkin</t>
  </si>
  <si>
    <t>Staff parking lot in front of Ramona High School</t>
  </si>
  <si>
    <t>Game host (Bob Verhost) will open changing area</t>
  </si>
  <si>
    <t>Hour before 1st scheduled game</t>
  </si>
  <si>
    <t>Yes.  Jack Larkin</t>
  </si>
  <si>
    <t>2024/08/08 7:01:52 PM MDT</t>
  </si>
  <si>
    <t>Amanda Waters-Nelson, Athletic Director</t>
  </si>
  <si>
    <t>Our staff lot near the field</t>
  </si>
  <si>
    <t>We will utilize the coaches offices in the boys and girls locker rooms.</t>
  </si>
  <si>
    <t>3:35 p.m. for JV Games, Anytime needed for Varsity</t>
  </si>
  <si>
    <t>Steve Eicher is our sound guy and can help with whatever is needed on game day.</t>
  </si>
  <si>
    <t>2024/08/09 9:47:38 AM MDT</t>
  </si>
  <si>
    <t>Daniel Cohen</t>
  </si>
  <si>
    <t>As close to the stadium as they can get</t>
  </si>
  <si>
    <t>Boys coaches office</t>
  </si>
  <si>
    <t>2024/08/10 2:18:56 PM MDT</t>
  </si>
  <si>
    <t xml:space="preserve">Mr Lincoln </t>
  </si>
  <si>
    <t xml:space="preserve">By the scoreboard. </t>
  </si>
  <si>
    <t xml:space="preserve">If we have the right equipment </t>
  </si>
  <si>
    <t>2024/08/12 10:46:44 AM MDT</t>
  </si>
  <si>
    <t>Aaron Brooks (AD) 760.715.1159</t>
  </si>
  <si>
    <t>On 6th Street near the stadium. We have a small parking lot and tons of street parking</t>
  </si>
  <si>
    <t xml:space="preserve"> We have a vacant locker room about 70ft from the field.</t>
  </si>
  <si>
    <t xml:space="preserve">Anytime you want it to be. The AD will unlock it for you when you get here. </t>
  </si>
  <si>
    <t xml:space="preserve"> Cold Showers only, sorry. </t>
  </si>
  <si>
    <t xml:space="preserve"> Yes, we did last year but we do have a new system this year. </t>
  </si>
  <si>
    <t xml:space="preserve">No IT specific available but the AD (Aaron Brooks) can help with this. </t>
  </si>
  <si>
    <t>2024/08/14 9:44:08 AM MDT</t>
  </si>
  <si>
    <t>For Novice/JV games starting before 5 PM they will dress in boys PE For Varsity contest they can use the Girls PE office</t>
  </si>
  <si>
    <t>After 4:00 PM</t>
  </si>
  <si>
    <t>2024/08/14 9:47:17 AM MDT</t>
  </si>
  <si>
    <t>There will be various Admin.  I will be the consistent on Game Day Tim Fay Athletic Director 760-717-3629</t>
  </si>
  <si>
    <t>THey should park in the RBV STudent Lot next to the RBV Stadium.</t>
  </si>
  <si>
    <t>The officials will dress in a classroom in our 700 wing next to the stadium for JV/Varsity games.  I will meet them at the stadium and walk them to the room.</t>
  </si>
  <si>
    <t xml:space="preserve"> School lets out at 3:30pm.  Traffic builds up around 3:10pm -3:40pm</t>
  </si>
  <si>
    <t>2024/08/14 9:49:19 AM MDT</t>
  </si>
  <si>
    <t>Valerie Ruiz (619) 808-2440</t>
  </si>
  <si>
    <t>Officials can park in the West Parking lot.  They can call Mrs. Ruiz or myself (Edward Martin 619-200-0689) if they would like assistance with a golf cart to bring them to the field.</t>
  </si>
  <si>
    <t>Boys PE Coaches office.  (Northeast corner of New Gym)</t>
  </si>
  <si>
    <t>2024/08/14 9:51:51 AM MDT</t>
  </si>
  <si>
    <t xml:space="preserve">The Coaches locker room is available anytime after 3:45 on  â€‚â€‚â€‚â€‚â€‚â€‚â€‚game day.  </t>
  </si>
  <si>
    <t>2024/08/14 9:54:25 AM MDT</t>
  </si>
  <si>
    <t>Steve Bulette - AD - 619-312-7879</t>
  </si>
  <si>
    <t>Park in the main parking lot under the solar panels.</t>
  </si>
  <si>
    <t>Officials will be able to change and store gear in the Girls Team Room (bathroom is attached to the room).</t>
  </si>
  <si>
    <t xml:space="preserve"> 3:40pm</t>
  </si>
  <si>
    <t>Not necessary</t>
  </si>
  <si>
    <t>2024/08/14 9:56:33 AM MDT</t>
  </si>
  <si>
    <t>Aimee Cuellar-Martinez (619) 889-5132</t>
  </si>
  <si>
    <t xml:space="preserve">  In the South parking lot under the solar panels. </t>
  </si>
  <si>
    <t xml:space="preserve">  Boys Locker Room office or Room 916.</t>
  </si>
  <si>
    <t xml:space="preserve"> 4:00 PM</t>
  </si>
  <si>
    <t>2024/08/14 10:00:50 AM MDT</t>
  </si>
  <si>
    <t>You can use the Boys PE Coach office. We will also have the Girls PE Coach office available if needed.</t>
  </si>
  <si>
    <t>School is dismissed at 3:35pm. We suggest arriving by 3:15pm or waiting until 4:00pm due to traffic. Please wait until final bell to enter the PE Coach office. There will be a Coach there to let you in.</t>
  </si>
  <si>
    <t>Press box crew may be able to assist</t>
  </si>
  <si>
    <t>2024/08/14 10:03:08 AM MDT</t>
  </si>
  <si>
    <t>West parking lot</t>
  </si>
  <si>
    <t>Locker room or gym facility</t>
  </si>
  <si>
    <t>2024/08/14 12:40:47 PM MDT</t>
  </si>
  <si>
    <t>Todd Wilson (619)985-4899</t>
  </si>
  <si>
    <t xml:space="preserve"> Park in any lot near stadium</t>
  </si>
  <si>
    <t>Boys PE coaches office (up top building north side)</t>
  </si>
  <si>
    <t>2:30pm</t>
  </si>
  <si>
    <t xml:space="preserve"> Greg Wilson (858)245-8279</t>
  </si>
  <si>
    <t>2024/08/14 2:31:10 PM MDT</t>
  </si>
  <si>
    <t>Amani Walker - AD</t>
  </si>
  <si>
    <t>Back lot off corner of Magdalena and St Venetia</t>
  </si>
  <si>
    <t>Officials room next to gym</t>
  </si>
  <si>
    <t>3pm</t>
  </si>
  <si>
    <t>Carlton Norris/Amani Walker</t>
  </si>
  <si>
    <t>2024/08/16 12:34:18 PM MDT</t>
  </si>
  <si>
    <t>Tracy Stowe (AD)</t>
  </si>
  <si>
    <t xml:space="preserve">Officials will be parking by the pool area.  Enter student parking lot off of Avenida Venusto.  Go to the northwest corner of the parking lot.  Drive up the ramp on the right.  If the gate is not open at the top, someone will be there to unlock it.  Drive around the pool and there will be spots available on the north side of the pool or the west side of the pool.  </t>
  </si>
  <si>
    <t>Boys locker room</t>
  </si>
  <si>
    <t>We did last year.  We have a new system.   Will need to check.</t>
  </si>
  <si>
    <t>2024/08/19 12:02:40 PM MDT</t>
  </si>
  <si>
    <t>We will have reserved spots in front of the gym for officials</t>
  </si>
  <si>
    <t>We will have the Girls Team room available</t>
  </si>
  <si>
    <t>We can have them available 60-90 minutes prior to the game depending on the needs of the officials.</t>
  </si>
  <si>
    <t>Yes - Showers are located in the Boys PE Office and officials can be escorted there if requested.  There are not showers in the team room.</t>
  </si>
  <si>
    <t>Crissy Ada/ Hugo Martinez</t>
  </si>
  <si>
    <t>SCHOOL</t>
  </si>
  <si>
    <t>SITE_AD</t>
  </si>
  <si>
    <t>RECORD UPDATE</t>
  </si>
  <si>
    <t>AVAILABLE</t>
  </si>
  <si>
    <t xml:space="preserve">SHOWER </t>
  </si>
  <si>
    <t>MIC_ALLOW</t>
  </si>
  <si>
    <t>MIC_TECH</t>
  </si>
  <si>
    <t>Jose Sanchez - Dean of Students - 619-755-7036 
Jonathan Sachs - Athletic Director - 619-865-9913 
Jeremy Stump - Head Coach - 619-993-9894</t>
  </si>
  <si>
    <t>SITE:</t>
  </si>
  <si>
    <t>SITE AD:</t>
  </si>
  <si>
    <t>SITE AVAILABLE:</t>
  </si>
  <si>
    <t>LOCKER ROOM:</t>
  </si>
  <si>
    <t>SHOWERS:</t>
  </si>
  <si>
    <t>PARKING:</t>
  </si>
  <si>
    <t>Main lot in the front of the school.  It's the only lot we have on campus.</t>
  </si>
  <si>
    <t>PAYMENT:</t>
  </si>
  <si>
    <t>STADIUM MIC:</t>
  </si>
  <si>
    <t>MIC ALLOWED:</t>
  </si>
  <si>
    <t xml:space="preserve">MIC TECH: </t>
  </si>
  <si>
    <t>GAME 1</t>
  </si>
  <si>
    <t>GAME 2</t>
  </si>
  <si>
    <t>BACK JUDGE:</t>
  </si>
  <si>
    <t>JV / FLAG</t>
  </si>
  <si>
    <t>SCHOOL NAME</t>
  </si>
  <si>
    <t>MAIN PHONE</t>
  </si>
  <si>
    <t xml:space="preserve">ADDRESS </t>
  </si>
  <si>
    <t>Athletic Director: Victor Garduno‚ Cell: (760) 500-5166 
Assistant Athletic Director : Leah Truvillion‚ Cell: (858) 361-1767</t>
  </si>
  <si>
    <t>Nehemiah Brunson or Zach Parry</t>
  </si>
  <si>
    <t>Al Gomez, (858) 472-0005
Paula Conway, (619) 370-8328</t>
  </si>
  <si>
    <t>Crissy Ada (AD)
Tyler Arciaga (AP athletics)</t>
  </si>
  <si>
    <t>Victoria Baay (BSHS Principal) 760-550-0650
Tim White (BSHS AD) 760-542-5192</t>
  </si>
  <si>
    <t>Tom Bloomquist AD, 760-846-6306, but it could vary depending on the date</t>
  </si>
  <si>
    <t>Noah Stevens (boys sports)
Colette Cope (girls sports)</t>
  </si>
  <si>
    <t>Judd Rachow - AD (619) 316-2399
Manual Tapia - AP (619) 638-1573</t>
  </si>
  <si>
    <t>Alfred Nowak AD
Reuben Hoffman AP</t>
  </si>
  <si>
    <t>Blake Mooreman - My cell number is (858) 754-7260
(if you want to let me know when you arrive I can meet you and show you where to go.)</t>
  </si>
  <si>
    <t>Tony Lawrence - Announcer - (619) 249-8669
Jeremy Hersch (619) 246-1519</t>
  </si>
  <si>
    <t>This form was developed by the San Diego County Football Officials as a means of communicating and confirming pertinent information regarding our crew officiating your home football game(s).  Please confirm the following:</t>
  </si>
  <si>
    <t>Tom Flint</t>
  </si>
  <si>
    <t>Yizack Arellanes</t>
  </si>
  <si>
    <t>Bill Hewitt</t>
  </si>
  <si>
    <t>Jerry Reimers</t>
  </si>
  <si>
    <t>Nathan Wolf</t>
  </si>
  <si>
    <t>Randy Shamoun</t>
  </si>
  <si>
    <t>LD Wills</t>
  </si>
  <si>
    <t>Franklin Simmons</t>
  </si>
  <si>
    <t>Shawn Franklin</t>
  </si>
  <si>
    <t>Justin Wesley</t>
  </si>
  <si>
    <t>Ron Cocks</t>
  </si>
  <si>
    <t xml:space="preserve"> Brandon Shaw Cedeno</t>
  </si>
  <si>
    <t>Kelsey Moore</t>
  </si>
  <si>
    <t>Phillip Rogers</t>
  </si>
  <si>
    <t>Clay Reynard Sr.</t>
  </si>
  <si>
    <t>Darin Noyes</t>
  </si>
  <si>
    <t>Patrick Jarin</t>
  </si>
  <si>
    <t>Andy Burkart</t>
  </si>
  <si>
    <t>John Cahill</t>
  </si>
  <si>
    <t>HEADLINESMAN:</t>
  </si>
  <si>
    <t>Please Park near the PE coach's office.</t>
  </si>
  <si>
    <t>All officials are welcome to park in our student lot which they access through Bear Valley Parkway/Midway</t>
  </si>
  <si>
    <t>HEADLINESMAN</t>
  </si>
  <si>
    <t>Jeff Unkainetz</t>
  </si>
  <si>
    <t>Brad Shein</t>
  </si>
  <si>
    <t>It is imperative that we respect one another and the game of football.  We should all strive to communicate in a sportsmanlike manner, and our crew pledges to provide information when helpful and requested.   Please assist us in keeping all coaches and substitutes off the field of play and should an altercation occur, we would appreciate it if only the head coach entered to assist the officials, and all remaining staff and players remain in the team box.
Please respond and acknowledge receipt, correct any errors in our information, and let us know if any special activities are planned, such as Homecoming or Senior Night Introductions.  Good luck to you and your team!</t>
  </si>
  <si>
    <t>J. Cody Clark, AD, jclark@sandi.net, 619-742-2639 (please call or text with questions)
Alexandra Moncayo, AP, amoncayo@sandi.net
Jennifer Pacofsky, AA, jpacofsky@sandi.net, 858.988.2700 ext. 3021</t>
  </si>
  <si>
    <t>Shaun McDade (AD)
Danny Root ( VP)</t>
  </si>
  <si>
    <t>Game day admin may vary. But here are 2 contacts to start:
Kelly Boden, AD, 760-504-4031
Jeremy Krefft AP, 760-994-8238</t>
  </si>
  <si>
    <t>Mario Ramirez (619) 754-5366
Megan Long (619) 403-6678</t>
  </si>
  <si>
    <t>Joe Cavaiola 858 945-6321
Aaron Quesnell 619 823-7598</t>
  </si>
  <si>
    <t>Ethan Charles 619-245-7311.  Referees should reach out to Ethan at ethan.charles@sweetwaterschools.org,  leading up to the day of game if there are any questions</t>
  </si>
  <si>
    <t>Vanessa Stahley, 619-274-4292</t>
  </si>
  <si>
    <t>Rick Jackson - 619-559-0066</t>
  </si>
  <si>
    <t>Ernie Reyes (619)997-5589</t>
  </si>
  <si>
    <t>AD: Paul Coover 858-354-0310
VP: Josh Stepner 619-550-6286</t>
  </si>
  <si>
    <t>Jeanie Pugh, VP of Athletics, 619-727-7890 
Luke Phillips, AD Cell , 619-985-4493</t>
  </si>
  <si>
    <t>Matt Linville (619-851-3590)
Mike Haupt (619-922-3242)</t>
  </si>
  <si>
    <t>Ervin Hernandez, AD,  951-285-4578</t>
  </si>
  <si>
    <t>Mel Taylor
Salo Faraimo
Tirah Muagututia</t>
  </si>
  <si>
    <t>David Asuncion
Alex Vllalobos</t>
  </si>
  <si>
    <t>Steve Bulette, AD,  619-312-7879</t>
  </si>
  <si>
    <t>Mike Cummings (AD)
Kenny Vexler (AP)</t>
  </si>
  <si>
    <t>Paul Zendejas,  Administrator, 619-672-2351
Juan Ayala, AD, 760-224-7149</t>
  </si>
  <si>
    <t>Parking Lot off Santa Victoria road.</t>
  </si>
  <si>
    <t xml:space="preserve"> SDHS has two parking lots that will work for officials. The first is on the east side of Balboa Stadium, with the entrance off Russ Blvd. The second is in public parking just north of the school (entrance to the large lot at the corner of President's Way and Park Blvd.)</t>
  </si>
  <si>
    <t>Boy's locker room coach's office</t>
  </si>
  <si>
    <t>They could use PE coaches office. But it's a long walk. Or restrooms on the field.</t>
  </si>
  <si>
    <t xml:space="preserve">we will initially host the officiating crew in the classroom closest to our main parking lot's room 802.There is a restroom nearby that will be available. In between the JV &amp; Varsity games, our campus security will help move any bags/gear to the Women's PE Coaches'  Office. Depending on the arrival time of the last official for the Varsity game, they may be able to go straight into the Women's PE Coaches' Office.  </t>
  </si>
  <si>
    <t>Saints does not have a wireless microphone, but one can be plugged into the DJ's system</t>
  </si>
  <si>
    <t>PE Girls' locker room office</t>
  </si>
  <si>
    <t xml:space="preserve"> We don't have one at the games.</t>
  </si>
  <si>
    <t xml:space="preserve"> The boys' PE office is open for official's use. Please communicate with AD upon arrival or arrange an escort from school security. Boys' PE office is on the far West end of the school, accessible via the walkway overlooking Park Blvd.</t>
  </si>
  <si>
    <t>ARMY NAVY ACADEMY</t>
  </si>
  <si>
    <t xml:space="preserve">BISHOPS - LA JOLLA </t>
  </si>
  <si>
    <t>BONITA VISTA</t>
  </si>
  <si>
    <t>BORREGO</t>
  </si>
  <si>
    <t>CALVIN CHRISTIAN</t>
  </si>
  <si>
    <t>CARLSBAD</t>
  </si>
  <si>
    <t>CATHEDRAL CATHOLIC</t>
  </si>
  <si>
    <t>CHULA VISTA</t>
  </si>
  <si>
    <t>CLAIREMONT</t>
  </si>
  <si>
    <t>COASTAL ACADEMY</t>
  </si>
  <si>
    <t>CORONADO</t>
  </si>
  <si>
    <t>CRAWFORD</t>
  </si>
  <si>
    <t>DEL NORTE</t>
  </si>
  <si>
    <t>EL CAMINO</t>
  </si>
  <si>
    <t>EL CAPITAN</t>
  </si>
  <si>
    <t>ESCONDIDO CHARTER</t>
  </si>
  <si>
    <t>ESCONDIDO</t>
  </si>
  <si>
    <t>FOOTHILLS CHRISTIAN</t>
  </si>
  <si>
    <t>FRANCIS PARKER</t>
  </si>
  <si>
    <t>GROSSMONT</t>
  </si>
  <si>
    <t>HELIX</t>
  </si>
  <si>
    <t>HILLTOP</t>
  </si>
  <si>
    <t>HOOVER</t>
  </si>
  <si>
    <t xml:space="preserve">KEARNY </t>
  </si>
  <si>
    <t>LA COSTA CANYON</t>
  </si>
  <si>
    <t>LA JOLLA</t>
  </si>
  <si>
    <t>LA JOLLA COUNTRY DAY</t>
  </si>
  <si>
    <t>MADISON</t>
  </si>
  <si>
    <t>MAR VISTA</t>
  </si>
  <si>
    <t>MARANATHA CHRISTIAN</t>
  </si>
  <si>
    <t xml:space="preserve">MATER DEI CATHOLIC </t>
  </si>
  <si>
    <t>MIRA MESA</t>
  </si>
  <si>
    <t>MISSION BAY</t>
  </si>
  <si>
    <t>MISSION HILLS</t>
  </si>
  <si>
    <t>MONTE VISTA</t>
  </si>
  <si>
    <t>MONTGOMERY</t>
  </si>
  <si>
    <t xml:space="preserve">MORSE </t>
  </si>
  <si>
    <t>MT. EMPIRE</t>
  </si>
  <si>
    <t>OCEANSIDE</t>
  </si>
  <si>
    <t>ORANGE GLEN</t>
  </si>
  <si>
    <t>PATRICK HENRY</t>
  </si>
  <si>
    <t>POWAY HIGH SCHOOL</t>
  </si>
  <si>
    <t>PT. LOMA</t>
  </si>
  <si>
    <t>RAMONA</t>
  </si>
  <si>
    <t>RANCHO BERNARDO</t>
  </si>
  <si>
    <t>RANCHO BUENA VISTA</t>
  </si>
  <si>
    <t xml:space="preserve">ROCK ACADEMY </t>
  </si>
  <si>
    <t>SAINT JOSEPH ACADEMY</t>
  </si>
  <si>
    <t>SAN DIEGO</t>
  </si>
  <si>
    <t>SAN MARCOS</t>
  </si>
  <si>
    <t>SAN PASQUAL</t>
  </si>
  <si>
    <t>SAN YSIDRO</t>
  </si>
  <si>
    <t>SANTA FE CHRISTIAN</t>
  </si>
  <si>
    <t>SANTANA</t>
  </si>
  <si>
    <t>SCRIPPS RANCH</t>
  </si>
  <si>
    <t>SOUTHWEST</t>
  </si>
  <si>
    <t>ST. AUGUSTINE (MESA COLLEGE)</t>
  </si>
  <si>
    <t>STEELE CANYON HIGH SCHOOL</t>
  </si>
  <si>
    <t>SWEETWATER</t>
  </si>
  <si>
    <t>TORREY PINES</t>
  </si>
  <si>
    <t>TRI CITY CHRISTIAN</t>
  </si>
  <si>
    <t>UNIVERSITY CITY</t>
  </si>
  <si>
    <t>VALHALLA</t>
  </si>
  <si>
    <t>VALLEY CENTER</t>
  </si>
  <si>
    <t>VISTA</t>
  </si>
  <si>
    <t>WEST HILLS</t>
  </si>
  <si>
    <t>WESTVIEW</t>
  </si>
  <si>
    <t>Different APs will be on site each week, but the Principal, Bill Walsh, should always be there. His number is (619)300-0424</t>
  </si>
  <si>
    <t>2605 Carlsbad Blvd</t>
  </si>
  <si>
    <t>11111 Alemany Dr</t>
  </si>
  <si>
    <t>751 Otay Lakes Rd</t>
  </si>
  <si>
    <t>2281 Digueno Dr.</t>
  </si>
  <si>
    <t>2000 N Broadway</t>
  </si>
  <si>
    <t>3557 Lancer Way</t>
  </si>
  <si>
    <t>CASTLE PARK-FLAG</t>
  </si>
  <si>
    <t>1395 Hilltop Dr (BASEBALL FIELD)</t>
  </si>
  <si>
    <t>CASTLE PARK</t>
  </si>
  <si>
    <t>1395 Hilltop Dr</t>
  </si>
  <si>
    <t>5555 Del Mar Heights Rd</t>
  </si>
  <si>
    <t>CHULA VISTA-LCC</t>
  </si>
  <si>
    <t>820 Fourth Ave</t>
  </si>
  <si>
    <t>4150 Ute Dr</t>
  </si>
  <si>
    <t>CLASSICAL ACADEMY-FLAG</t>
  </si>
  <si>
    <t>CLASSICAL ACADEMY</t>
  </si>
  <si>
    <t>207 E. Pennsylvania Ave.</t>
  </si>
  <si>
    <t>COASTAL ACADEMY-FLAG</t>
  </si>
  <si>
    <t>4183 Avenida De La Plata</t>
  </si>
  <si>
    <t>650 D Ave</t>
  </si>
  <si>
    <t>4191 Colts Way</t>
  </si>
  <si>
    <t>16601 Nighthawk Lane</t>
  </si>
  <si>
    <t>400 Rancho Del Oro</t>
  </si>
  <si>
    <t>10410 Ashwood St</t>
  </si>
  <si>
    <t>1868 East Valley Parkway</t>
  </si>
  <si>
    <t>1535 North Broadway</t>
  </si>
  <si>
    <t>2400 S Stage Coach Ln</t>
  </si>
  <si>
    <t>PLEASE CONFIRM SITE</t>
  </si>
  <si>
    <t>6501 Linda Vista Rd</t>
  </si>
  <si>
    <t>619-644-8100</t>
  </si>
  <si>
    <t>1100 Murray Drive</t>
  </si>
  <si>
    <t>7323 University Ave</t>
  </si>
  <si>
    <t>555 Claire Ave</t>
  </si>
  <si>
    <t>4474 El Cajon Boulevard</t>
  </si>
  <si>
    <t>760 496-8370 (214)</t>
  </si>
  <si>
    <t>7651 Wellington Way</t>
  </si>
  <si>
    <t>1 Maverick Way</t>
  </si>
  <si>
    <t>9490 Genesee Ave</t>
  </si>
  <si>
    <t>750 Nautilus St</t>
  </si>
  <si>
    <t>4833 Doliva Dr</t>
  </si>
  <si>
    <t>505 Elm Ave</t>
  </si>
  <si>
    <t>9050 Maranatha Dr</t>
  </si>
  <si>
    <t>1615 Mater Dei Dr</t>
  </si>
  <si>
    <t>10510 Marauder Way</t>
  </si>
  <si>
    <t>2475 Grand Ave</t>
  </si>
  <si>
    <t>1 Mission Hills Ct</t>
  </si>
  <si>
    <t>3230 Sweetwater Springs Blvd</t>
  </si>
  <si>
    <t>3250 Palm Ave</t>
  </si>
  <si>
    <t>6905 Skyline Drive</t>
  </si>
  <si>
    <t>8585 Blossom Lane</t>
  </si>
  <si>
    <t>3305 Buckman Springs Rd</t>
  </si>
  <si>
    <t>One Pirate Cove</t>
  </si>
  <si>
    <t>2200 Glenridge Road</t>
  </si>
  <si>
    <t>6702 Wandermere Dr</t>
  </si>
  <si>
    <t>2335 Chatsworth Blvd</t>
  </si>
  <si>
    <t>POWAY</t>
  </si>
  <si>
    <t>15500 Espola Road</t>
  </si>
  <si>
    <t>1401 Hanson Ln</t>
  </si>
  <si>
    <t>13010 Paseo Lucido</t>
  </si>
  <si>
    <t>1601 Longhorn Dr</t>
  </si>
  <si>
    <t>1405 Park Blvd.</t>
  </si>
  <si>
    <t>SAN MARCOS - JV FLAG</t>
  </si>
  <si>
    <t>1615 W San Marcos Blvd</t>
  </si>
  <si>
    <t>3300 Bear Valley Pkwy</t>
  </si>
  <si>
    <t>5353 Airway Road</t>
  </si>
  <si>
    <t>838 Academy Dr</t>
  </si>
  <si>
    <t>9915 N Magnolia Ave</t>
  </si>
  <si>
    <t>858-621-9020  ext 4381</t>
  </si>
  <si>
    <t>10410 Treena St</t>
  </si>
  <si>
    <t>1685 Hollister St</t>
  </si>
  <si>
    <t>7250 Mesa College Dr</t>
  </si>
  <si>
    <t>ST. AUGUSTINE (ON SITE)</t>
  </si>
  <si>
    <t>12440 Campo Road</t>
  </si>
  <si>
    <t>2900 Highland Ave</t>
  </si>
  <si>
    <t>TORREY PINES-JV FLAG</t>
  </si>
  <si>
    <t>3710 Del Mar Heights</t>
  </si>
  <si>
    <t>1737 W Vista Way</t>
  </si>
  <si>
    <t>6949 Genesee Avenue</t>
  </si>
  <si>
    <t>1725 Hillsdale Rd</t>
  </si>
  <si>
    <t>31322 Cole Grade Road</t>
  </si>
  <si>
    <t>1 Panther Way</t>
  </si>
  <si>
    <t>8756 Mast Boulevard</t>
  </si>
  <si>
    <t>13500 Camino del sur</t>
  </si>
  <si>
    <t>SoCal Sports Complex</t>
  </si>
  <si>
    <t>MANUAL</t>
  </si>
  <si>
    <t xml:space="preserve">BRAWLEY </t>
  </si>
  <si>
    <t xml:space="preserve">CALEXICO </t>
  </si>
  <si>
    <t xml:space="preserve">CALIPATRIA </t>
  </si>
  <si>
    <t xml:space="preserve">CANYON HILLS </t>
  </si>
  <si>
    <t xml:space="preserve">CENTRAL </t>
  </si>
  <si>
    <t xml:space="preserve">CHRISTIAN </t>
  </si>
  <si>
    <t xml:space="preserve">EASTLAKE </t>
  </si>
  <si>
    <t xml:space="preserve">EL CAJON VALLEY </t>
  </si>
  <si>
    <t xml:space="preserve">HOLTVILLE </t>
  </si>
  <si>
    <t>HORIZON PREP</t>
  </si>
  <si>
    <t xml:space="preserve">IMPERIAL </t>
  </si>
  <si>
    <t>JULIAN</t>
  </si>
  <si>
    <t xml:space="preserve">LINCOLN </t>
  </si>
  <si>
    <t xml:space="preserve">MT. CARMEL </t>
  </si>
  <si>
    <t>OCEANVIEW</t>
  </si>
  <si>
    <t xml:space="preserve">O'FARRELL CHARTER </t>
  </si>
  <si>
    <t xml:space="preserve">OLYMPIAN </t>
  </si>
  <si>
    <t xml:space="preserve">OTAY RANCH </t>
  </si>
  <si>
    <t xml:space="preserve">PALO VERDE VALLEY </t>
  </si>
  <si>
    <t>POINT LOMA</t>
  </si>
  <si>
    <t>1615 W San Marcos Blvd (Baseball Field)</t>
  </si>
  <si>
    <t>SAN PASQUAL ACADEMY</t>
  </si>
  <si>
    <t>3266 Nutmeg St</t>
  </si>
  <si>
    <t>3710 Del Mar Heights (Freshman Field)</t>
  </si>
  <si>
    <t>VICTORY CHRISTIAN ACADEMY</t>
  </si>
  <si>
    <t xml:space="preserve">VINCENT MEMORIAL </t>
  </si>
  <si>
    <t>WARNER</t>
  </si>
  <si>
    <t>WEST SHORES</t>
  </si>
  <si>
    <t>David Collins</t>
  </si>
  <si>
    <t>Anthony Finney</t>
  </si>
  <si>
    <t>Kyle Takao</t>
  </si>
  <si>
    <t>Cesar Llamas</t>
  </si>
  <si>
    <t>Todd Ruddle</t>
  </si>
  <si>
    <t>Michael Rios</t>
  </si>
  <si>
    <t>Mark VanDierendonck</t>
  </si>
  <si>
    <t>Rolando Jarin</t>
  </si>
  <si>
    <t>Gio Ferrer</t>
  </si>
  <si>
    <t>Matt Laycock</t>
  </si>
  <si>
    <t>Kyle Amstead</t>
  </si>
  <si>
    <t>Alex Szwed</t>
  </si>
  <si>
    <t>Marcel Brown</t>
  </si>
  <si>
    <t>Roshawn Norris</t>
  </si>
  <si>
    <t>Eric Brown</t>
  </si>
  <si>
    <t>Mark Fattal</t>
  </si>
  <si>
    <t>Alex Osborne</t>
  </si>
  <si>
    <t>Charles Lucero</t>
  </si>
  <si>
    <t>Mike Breckenridge</t>
  </si>
  <si>
    <t>Eric Turner</t>
  </si>
  <si>
    <t>Kevin Schwartz</t>
  </si>
  <si>
    <t>Tommy Patrick</t>
  </si>
  <si>
    <t>Nick Spencer</t>
  </si>
  <si>
    <t>Tristan Laughlin</t>
  </si>
  <si>
    <t>Ryan Robinson</t>
  </si>
  <si>
    <t>Kevin Fuller</t>
  </si>
  <si>
    <t>Paul Castro</t>
  </si>
  <si>
    <t>Greg Johnson</t>
  </si>
  <si>
    <t>Chris Meyer</t>
  </si>
  <si>
    <t>Ben Shelock</t>
  </si>
  <si>
    <t>Rick Treviño</t>
  </si>
  <si>
    <t>Jim Wrightson</t>
  </si>
  <si>
    <t>Michael Dearborn</t>
  </si>
  <si>
    <t>De'Vonta Cunningham</t>
  </si>
  <si>
    <t>Brett Warner</t>
  </si>
  <si>
    <t>Daniel Isida</t>
  </si>
  <si>
    <t>Brandon Page</t>
  </si>
  <si>
    <t>Brian Mills</t>
  </si>
  <si>
    <t>UMPIRE:</t>
  </si>
  <si>
    <t>GRANITE HILLS</t>
  </si>
  <si>
    <t>Pisapia Jonn: cell: 8584968342</t>
  </si>
  <si>
    <t>North Parking Lot They will have a cart to take us up and down to the field. No Parking at the field level for anyone.</t>
  </si>
  <si>
    <t>Room near the sign on the side of the building "Engineering Technology"</t>
  </si>
  <si>
    <t>School releases at 3:40 but you can arrive at anytime before then preferably between 2:30pm and 3pm.</t>
  </si>
  <si>
    <t>Maybe someone in the press box.</t>
  </si>
  <si>
    <t>CANYON HILLS</t>
  </si>
  <si>
    <t>Bayview Church Parking Lot corner of 61st Street and Pastor Tim Winters St.</t>
  </si>
  <si>
    <t>Come dressed as games are in the afternoon</t>
  </si>
  <si>
    <t>O'FARRELL CHARTER</t>
  </si>
  <si>
    <t>AD: Chris Baker, 760-470-9974
HC:  Bruce Newland, 619-723-5298</t>
  </si>
  <si>
    <t xml:space="preserve"> </t>
  </si>
  <si>
    <t>MT. MIGUEL</t>
  </si>
  <si>
    <t>Girl's Team Room Inside the Stadium</t>
  </si>
  <si>
    <t>Boys' locker rooms just south of the stadium</t>
  </si>
  <si>
    <t>Officials are able to use out Boys PE coaches office.  It has a bathroom and shower.</t>
  </si>
  <si>
    <t>Lucas Hondros, 619-956-0514</t>
  </si>
  <si>
    <t>Depends on the game. Contact Lucas Hondros, 619-956-0514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</si>
</sst>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lt;=9999999]###\-####;\(###\)\ ###\-####"/>
    <numFmt numFmtId="165" formatCode="[$-F800]dddd\,\ mmmm\ dd\,\ yyyy"/>
    <numFmt numFmtId="166" formatCode="[$-409]h:mm\ AM/PM;@"/>
    <numFmt numFmtId="167" formatCode="[$-409]m/d/yy\ h:mm\ AM/PM;@"/>
  </numFmts>
  <fonts count="12" x14ac:knownFonts="1">
    <font>
      <sz val="11"/>
      <color theme="1"/>
      <name val="Aptos Narrow"/>
      <family val="2"/>
      <scheme val="minor"/>
    </font>
    <font>
      <sz val="11"/>
      <color theme="1"/>
      <name val="Arial"/>
      <family val="2"/>
    </font>
    <font>
      <sz val="10"/>
      <color theme="1"/>
      <name val="Arial"/>
      <family val="2"/>
    </font>
    <font>
      <sz val="10"/>
      <color theme="1"/>
      <name val="Aptos Narrow"/>
      <family val="2"/>
      <scheme val="minor"/>
    </font>
    <font>
      <sz val="12"/>
      <color theme="1"/>
      <name val="Arial"/>
      <family val="2"/>
    </font>
    <font>
      <b/>
      <sz val="12"/>
      <color theme="1"/>
      <name val="Arial"/>
      <family val="2"/>
    </font>
    <font>
      <sz val="14"/>
      <color theme="1"/>
      <name val="Arial Black"/>
      <family val="2"/>
    </font>
    <font>
      <b/>
      <sz val="14"/>
      <color theme="1"/>
      <name val="Arial"/>
      <family val="2"/>
    </font>
    <font>
      <b/>
      <sz val="11"/>
      <color theme="1"/>
      <name val="Aptos Narrow"/>
      <family val="2"/>
      <scheme val="minor"/>
    </font>
    <font>
      <i/>
      <sz val="12"/>
      <color theme="1"/>
      <name val="Arial"/>
      <family val="2"/>
    </font>
    <font>
      <sz val="12"/>
      <color theme="1"/>
      <name val="Aptos Narrow"/>
      <family val="2"/>
      <scheme val="minor"/>
    </font>
    <font>
      <b/>
      <u/>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horizontal="left" vertical="top" wrapText="1"/>
    </xf>
    <xf numFmtId="0" fontId="0" fillId="0" borderId="0" xfId="0" applyAlignment="1">
      <alignment horizontal="left" vertical="top"/>
    </xf>
    <xf numFmtId="166" fontId="0" fillId="0" borderId="0" xfId="0" applyNumberFormat="1"/>
    <xf numFmtId="0" fontId="0" fillId="0" borderId="0" xfId="0" applyAlignment="1">
      <alignment wrapText="1"/>
    </xf>
    <xf numFmtId="0" fontId="1" fillId="0" borderId="0" xfId="0" applyFont="1"/>
    <xf numFmtId="0" fontId="1" fillId="0" borderId="0" xfId="0" applyFont="1" applyAlignment="1">
      <alignment horizontal="left" vertical="top" wrapText="1"/>
    </xf>
    <xf numFmtId="0" fontId="1" fillId="0" borderId="0" xfId="0" applyFont="1" applyAlignment="1">
      <alignment vertical="top" wrapText="1"/>
    </xf>
    <xf numFmtId="164" fontId="0" fillId="0" borderId="0" xfId="0" applyNumberFormat="1" applyAlignment="1">
      <alignment horizontal="left"/>
    </xf>
    <xf numFmtId="0" fontId="0" fillId="0" borderId="0" xfId="0" applyAlignment="1">
      <alignment horizontal="right"/>
    </xf>
    <xf numFmtId="164" fontId="0" fillId="0" borderId="0" xfId="0" applyNumberFormat="1" applyAlignment="1">
      <alignment horizontal="right"/>
    </xf>
    <xf numFmtId="0" fontId="0" fillId="0" borderId="0" xfId="0" applyAlignment="1">
      <alignment horizontal="left"/>
    </xf>
    <xf numFmtId="164" fontId="0" fillId="0" borderId="0" xfId="0" applyNumberFormat="1" applyAlignment="1">
      <alignment horizontal="right" vertical="top"/>
    </xf>
    <xf numFmtId="0" fontId="0" fillId="0" borderId="0" xfId="0" applyAlignment="1">
      <alignment vertical="top" wrapText="1"/>
    </xf>
    <xf numFmtId="0" fontId="2" fillId="0" borderId="0" xfId="0" applyFont="1"/>
    <xf numFmtId="0" fontId="3" fillId="0" borderId="0" xfId="0" applyFont="1"/>
    <xf numFmtId="0" fontId="1" fillId="0" borderId="0" xfId="0" applyFont="1" applyAlignment="1">
      <alignment vertical="top"/>
    </xf>
    <xf numFmtId="0" fontId="1" fillId="0" borderId="0" xfId="0" applyFont="1" applyAlignment="1">
      <alignment wrapText="1"/>
    </xf>
    <xf numFmtId="0" fontId="0" fillId="3" borderId="0" xfId="0" applyFill="1"/>
    <xf numFmtId="0" fontId="0" fillId="3" borderId="0" xfId="0" applyFill="1" applyAlignment="1">
      <alignment horizontal="left" vertical="top"/>
    </xf>
    <xf numFmtId="166" fontId="0" fillId="0" borderId="0" xfId="0" applyNumberFormat="1" applyAlignment="1">
      <alignment horizontal="left" vertical="top"/>
    </xf>
    <xf numFmtId="0" fontId="7" fillId="4" borderId="1" xfId="0" applyFont="1" applyFill="1" applyBorder="1"/>
    <xf numFmtId="0" fontId="4" fillId="4" borderId="2" xfId="0" applyFont="1" applyFill="1" applyBorder="1"/>
    <xf numFmtId="0" fontId="4" fillId="4" borderId="3" xfId="0" applyFont="1" applyFill="1" applyBorder="1"/>
    <xf numFmtId="0" fontId="5" fillId="5" borderId="4" xfId="0" applyFont="1" applyFill="1" applyBorder="1"/>
    <xf numFmtId="0" fontId="5" fillId="5" borderId="0" xfId="0" applyFont="1" applyFill="1"/>
    <xf numFmtId="0" fontId="5" fillId="5" borderId="5" xfId="0" applyFont="1" applyFill="1" applyBorder="1"/>
    <xf numFmtId="0" fontId="4" fillId="5" borderId="4" xfId="0" applyFont="1" applyFill="1" applyBorder="1"/>
    <xf numFmtId="0" fontId="4" fillId="5" borderId="0" xfId="0" applyFont="1" applyFill="1"/>
    <xf numFmtId="164" fontId="4" fillId="5" borderId="0" xfId="0" applyNumberFormat="1" applyFont="1" applyFill="1"/>
    <xf numFmtId="0" fontId="4" fillId="5" borderId="5" xfId="0" applyFont="1" applyFill="1" applyBorder="1"/>
    <xf numFmtId="0" fontId="4" fillId="5" borderId="6" xfId="0" applyFont="1" applyFill="1" applyBorder="1"/>
    <xf numFmtId="0" fontId="4" fillId="5" borderId="7" xfId="0" applyFont="1" applyFill="1" applyBorder="1"/>
    <xf numFmtId="0" fontId="4" fillId="5" borderId="8" xfId="0" applyFont="1" applyFill="1" applyBorder="1"/>
    <xf numFmtId="0" fontId="4" fillId="4" borderId="4" xfId="0" applyFont="1" applyFill="1" applyBorder="1"/>
    <xf numFmtId="0" fontId="4" fillId="4" borderId="6" xfId="0" applyFont="1" applyFill="1" applyBorder="1"/>
    <xf numFmtId="18" fontId="0" fillId="0" borderId="0" xfId="0" applyNumberFormat="1"/>
    <xf numFmtId="0" fontId="8" fillId="0" borderId="0" xfId="0" applyFont="1"/>
    <xf numFmtId="0" fontId="4" fillId="6" borderId="0" xfId="0" applyFont="1" applyFill="1"/>
    <xf numFmtId="0" fontId="4" fillId="6" borderId="5" xfId="0" applyFont="1" applyFill="1" applyBorder="1"/>
    <xf numFmtId="0" fontId="4" fillId="6" borderId="0" xfId="0" applyFont="1" applyFill="1" applyProtection="1">
      <protection locked="0"/>
    </xf>
    <xf numFmtId="166" fontId="4" fillId="6" borderId="0" xfId="0" applyNumberFormat="1" applyFont="1" applyFill="1" applyAlignment="1" applyProtection="1">
      <alignment horizontal="left" vertical="top"/>
      <protection locked="0"/>
    </xf>
    <xf numFmtId="0" fontId="4" fillId="2" borderId="0" xfId="0" applyFont="1" applyFill="1" applyProtection="1">
      <protection locked="0" hidden="1"/>
    </xf>
    <xf numFmtId="0" fontId="0" fillId="2" borderId="0" xfId="0" applyFill="1" applyProtection="1">
      <protection locked="0" hidden="1"/>
    </xf>
    <xf numFmtId="0" fontId="9" fillId="2" borderId="0" xfId="0" applyFont="1" applyFill="1" applyAlignment="1" applyProtection="1">
      <alignment horizontal="right" vertical="top"/>
      <protection locked="0" hidden="1"/>
    </xf>
    <xf numFmtId="0" fontId="4" fillId="2" borderId="0" xfId="0" applyFont="1" applyFill="1" applyAlignment="1" applyProtection="1">
      <alignment horizontal="left" vertical="top"/>
      <protection locked="0" hidden="1"/>
    </xf>
    <xf numFmtId="0" fontId="9" fillId="2" borderId="0" xfId="0" applyFont="1" applyFill="1" applyAlignment="1" applyProtection="1">
      <alignment horizontal="right" vertical="top" wrapText="1"/>
      <protection locked="0" hidden="1"/>
    </xf>
    <xf numFmtId="0" fontId="4" fillId="2" borderId="0" xfId="0" applyFont="1" applyFill="1" applyAlignment="1" applyProtection="1">
      <alignment horizontal="left" vertical="top" wrapText="1"/>
      <protection locked="0" hidden="1"/>
    </xf>
    <xf numFmtId="0" fontId="4" fillId="2" borderId="0" xfId="0" applyFont="1" applyFill="1" applyAlignment="1" applyProtection="1">
      <alignment vertical="top" wrapText="1"/>
      <protection locked="0" hidden="1"/>
    </xf>
    <xf numFmtId="0" fontId="5" fillId="2" borderId="0" xfId="0" applyFont="1" applyFill="1" applyProtection="1">
      <protection locked="0" hidden="1"/>
    </xf>
    <xf numFmtId="0" fontId="10" fillId="0" borderId="0" xfId="0" applyFont="1"/>
    <xf numFmtId="0" fontId="0" fillId="6" borderId="5" xfId="0" applyFill="1" applyBorder="1" applyAlignment="1" applyProtection="1">
      <alignment vertical="top"/>
      <protection locked="0"/>
    </xf>
    <xf numFmtId="0" fontId="11" fillId="6" borderId="0" xfId="0" applyFont="1" applyFill="1" applyAlignment="1" applyProtection="1">
      <alignment horizontal="left" vertical="top" wrapText="1"/>
      <protection locked="0" hidden="1"/>
    </xf>
    <xf numFmtId="166" fontId="4" fillId="6" borderId="0" xfId="0" applyNumberFormat="1" applyFont="1" applyFill="1" applyAlignment="1" applyProtection="1">
      <alignment horizontal="left" vertical="top" wrapText="1"/>
      <protection locked="0" hidden="1"/>
    </xf>
    <xf numFmtId="0" fontId="11" fillId="7" borderId="0" xfId="0" applyFont="1" applyFill="1" applyAlignment="1" applyProtection="1">
      <alignment horizontal="left" vertical="top" wrapText="1"/>
      <protection locked="0" hidden="1"/>
    </xf>
    <xf numFmtId="166" fontId="4" fillId="7" borderId="0" xfId="0" applyNumberFormat="1" applyFont="1" applyFill="1" applyAlignment="1" applyProtection="1">
      <alignment vertical="top" wrapText="1"/>
      <protection locked="0" hidden="1"/>
    </xf>
    <xf numFmtId="0" fontId="4" fillId="0" borderId="0" xfId="0" applyFont="1"/>
    <xf numFmtId="0" fontId="4" fillId="0" borderId="0" xfId="0" applyFont="1" applyProtection="1">
      <protection locked="0"/>
    </xf>
    <xf numFmtId="0" fontId="9" fillId="0" borderId="0" xfId="0" applyFont="1" applyProtection="1">
      <protection locked="0"/>
    </xf>
    <xf numFmtId="0" fontId="4" fillId="5" borderId="0" xfId="0" applyFont="1" applyFill="1" applyAlignment="1" applyProtection="1">
      <alignment horizontal="left" vertical="top"/>
      <protection locked="0" hidden="1"/>
    </xf>
    <xf numFmtId="0" fontId="4" fillId="5" borderId="0" xfId="0" applyFont="1" applyFill="1" applyAlignment="1" applyProtection="1">
      <alignment horizontal="left" vertical="top"/>
      <protection locked="0"/>
    </xf>
    <xf numFmtId="0" fontId="4" fillId="5" borderId="7" xfId="0" applyFont="1" applyFill="1" applyBorder="1" applyAlignment="1" applyProtection="1">
      <alignment horizontal="left" vertical="top"/>
      <protection locked="0" hidden="1"/>
    </xf>
    <xf numFmtId="0" fontId="4" fillId="5" borderId="7" xfId="0" applyFont="1" applyFill="1" applyBorder="1" applyAlignment="1" applyProtection="1">
      <alignment horizontal="left" vertical="top"/>
      <protection locked="0"/>
    </xf>
    <xf numFmtId="14" fontId="0" fillId="0" borderId="0" xfId="0" applyNumberFormat="1"/>
    <xf numFmtId="167" fontId="0" fillId="0" borderId="0" xfId="0" applyNumberFormat="1"/>
    <xf numFmtId="0" fontId="0" fillId="0" borderId="0" xfId="0" quotePrefix="1"/>
    <xf numFmtId="0" fontId="6" fillId="3" borderId="0" xfId="0" applyFont="1" applyFill="1" applyAlignment="1">
      <alignment horizontal="center" vertical="center"/>
    </xf>
    <xf numFmtId="166" fontId="4" fillId="2" borderId="0" xfId="0" applyNumberFormat="1" applyFont="1" applyFill="1" applyAlignment="1" applyProtection="1">
      <alignment horizontal="left" vertical="top" wrapText="1"/>
      <protection locked="0" hidden="1"/>
    </xf>
    <xf numFmtId="0" fontId="4" fillId="2" borderId="0" xfId="0" applyFont="1" applyFill="1" applyAlignment="1" applyProtection="1">
      <alignment horizontal="left" vertical="top" wrapText="1"/>
      <protection locked="0" hidden="1"/>
    </xf>
    <xf numFmtId="0" fontId="4" fillId="0" borderId="0" xfId="0" applyFont="1" applyAlignment="1" applyProtection="1">
      <alignment horizontal="left" vertical="top" wrapText="1"/>
      <protection locked="0" hidden="1"/>
    </xf>
    <xf numFmtId="0" fontId="4" fillId="2" borderId="0" xfId="0" applyFont="1" applyFill="1" applyAlignment="1" applyProtection="1">
      <alignment horizontal="left"/>
      <protection locked="0" hidden="1"/>
    </xf>
    <xf numFmtId="0" fontId="4" fillId="2" borderId="0" xfId="0" applyFont="1" applyFill="1" applyAlignment="1" applyProtection="1">
      <alignment horizontal="left" vertical="top"/>
      <protection locked="0" hidden="1"/>
    </xf>
    <xf numFmtId="0" fontId="4" fillId="2" borderId="0" xfId="0" applyFont="1" applyFill="1" applyAlignment="1" applyProtection="1">
      <alignment horizontal="center" vertical="top"/>
      <protection locked="0" hidden="1"/>
    </xf>
    <xf numFmtId="165" fontId="4" fillId="6" borderId="0" xfId="0" applyNumberFormat="1" applyFont="1" applyFill="1" applyAlignment="1" applyProtection="1">
      <alignment horizontal="left" vertical="top"/>
      <protection locked="0"/>
    </xf>
    <xf numFmtId="165" fontId="4" fillId="6" borderId="5" xfId="0" applyNumberFormat="1" applyFont="1" applyFill="1" applyBorder="1" applyAlignment="1" applyProtection="1">
      <alignment horizontal="left" vertical="top"/>
      <protection locked="0"/>
    </xf>
    <xf numFmtId="166" fontId="4" fillId="6" borderId="0" xfId="0" applyNumberFormat="1" applyFont="1" applyFill="1" applyAlignment="1" applyProtection="1">
      <alignment horizontal="left" vertical="top"/>
      <protection locked="0"/>
    </xf>
    <xf numFmtId="0" fontId="0" fillId="0" borderId="0" xfId="0" applyAlignment="1" applyProtection="1">
      <alignment horizontal="left" vertical="top"/>
      <protection locked="0"/>
    </xf>
    <xf numFmtId="0" fontId="0" fillId="0" borderId="5" xfId="0" applyBorder="1" applyAlignment="1" applyProtection="1">
      <alignment horizontal="left" vertical="top"/>
      <protection locked="0"/>
    </xf>
    <xf numFmtId="0" fontId="4" fillId="6" borderId="0" xfId="0" applyFont="1" applyFill="1" applyAlignment="1" applyProtection="1">
      <alignment horizontal="left" vertical="top"/>
      <protection locked="0"/>
    </xf>
  </cellXfs>
  <cellStyles count="1">
    <cellStyle name="Normal" xfId="0" builtinId="0"/>
  </cellStyles>
  <dxfs count="12">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9D3A1D-235E-4753-A587-BB8AEB462627}" name="Table1" displayName="Table1" ref="A1:E31" totalsRowShown="0" headerRowDxfId="11" dataDxfId="10">
  <autoFilter ref="A1:E31" xr:uid="{419D3A1D-235E-4753-A587-BB8AEB462627}"/>
  <sortState xmlns:xlrd2="http://schemas.microsoft.com/office/spreadsheetml/2017/richdata2" ref="A2:E31">
    <sortCondition ref="A3:A31"/>
  </sortState>
  <tableColumns count="5">
    <tableColumn id="1" xr3:uid="{DE19ACBB-B4EF-417F-A525-DE9F86233F5B}" name="REFERE" dataDxfId="9"/>
    <tableColumn id="2" xr3:uid="{0D3A2546-980D-442D-B139-DC6119C97E34}" name="BACKJUDGE" dataDxfId="8"/>
    <tableColumn id="3" xr3:uid="{C1CC9F0D-E179-4CCA-AEEC-6FDBDC65A02C}" name="LINEJUDGE" dataDxfId="7"/>
    <tableColumn id="4" xr3:uid="{82D2010D-41B4-4B91-AC8F-D8555AE67C58}" name="HEADLINESMAN" dataDxfId="6"/>
    <tableColumn id="5" xr3:uid="{03587D1D-11CF-48AF-9307-B7D69F2074FF}" name="UMPIRE" dataDxfId="5"/>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F86C9F-1698-4B52-9FB4-D460B060DD9A}" name="Table2" displayName="Table2" ref="A1:C106" totalsRowShown="0" headerRowDxfId="0" dataDxfId="4">
  <autoFilter ref="A1:C106" xr:uid="{D0F86C9F-1698-4B52-9FB4-D460B060DD9A}"/>
  <sortState xmlns:xlrd2="http://schemas.microsoft.com/office/spreadsheetml/2017/richdata2" ref="A2:C106">
    <sortCondition ref="A3:A106"/>
  </sortState>
  <tableColumns count="3">
    <tableColumn id="1" xr3:uid="{89B3F6AE-5061-4507-8D05-8C009EFACE0E}" name="SCHOOL NAME" dataDxfId="3"/>
    <tableColumn id="2" xr3:uid="{6D2B5719-60EB-4605-B4D2-BCB1F65D1225}" name="MAIN PHONE" dataDxfId="2"/>
    <tableColumn id="3" xr3:uid="{5CF12B67-043E-4638-A45D-2930D779CA0A}" name="ADDRESS "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81DA6B-2E06-4098-BAB2-1E118415454D}" name="Table3" displayName="Table3" ref="A1:K73" totalsRowShown="0">
  <autoFilter ref="A1:K73" xr:uid="{7F81DA6B-2E06-4098-BAB2-1E118415454D}"/>
  <sortState xmlns:xlrd2="http://schemas.microsoft.com/office/spreadsheetml/2017/richdata2" ref="A2:K73">
    <sortCondition ref="B2:B73"/>
  </sortState>
  <tableColumns count="11">
    <tableColumn id="1" xr3:uid="{E964196B-3529-4455-9C07-A82B2D028A78}" name="RECORD UPDATE"/>
    <tableColumn id="2" xr3:uid="{2A4FE6F4-5694-4D7B-B9C4-05CED93504F8}" name="SCHOOL"/>
    <tableColumn id="3" xr3:uid="{41FE35F0-95DB-4664-99D2-870B99B33BB0}" name="SITE_AD"/>
    <tableColumn id="4" xr3:uid="{578725A1-9A51-4992-9FE2-4A22E3611163}" name="PARKING"/>
    <tableColumn id="5" xr3:uid="{6C35487E-3FF4-427A-BAFE-60E2F9C5A40E}" name="LOCKER"/>
    <tableColumn id="6" xr3:uid="{0CEBFB1B-CE67-4089-9370-3FA23BAE5313}" name="AVAILABLE"/>
    <tableColumn id="7" xr3:uid="{BF28244F-094E-40FC-A629-17950C87DDEB}" name="SHOWER "/>
    <tableColumn id="8" xr3:uid="{92353050-4884-433E-84E6-655717B2ED2F}" name="PAY"/>
    <tableColumn id="9" xr3:uid="{4E15E04B-6263-4FB4-93F5-CC46FA7A3C7C}" name="MIC"/>
    <tableColumn id="10" xr3:uid="{4AFEDDE7-9818-44AA-A1C5-78658D4B92D1}" name="MIC_ALLOW"/>
    <tableColumn id="11" xr3:uid="{9C2DEAF5-8C8C-4BA2-90D3-B5FDC2485F60}" name="MIC_TECH"/>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5EFD-B385-46C6-9F38-53C9AB4A61B7}">
  <dimension ref="A1:U69"/>
  <sheetViews>
    <sheetView tabSelected="1" zoomScaleNormal="100" workbookViewId="0">
      <selection activeCell="C12" sqref="C12:F12"/>
    </sheetView>
  </sheetViews>
  <sheetFormatPr defaultRowHeight="14.4" x14ac:dyDescent="0.3"/>
  <cols>
    <col min="2" max="2" width="20.6640625" customWidth="1"/>
    <col min="3" max="3" width="25.6640625" customWidth="1"/>
    <col min="4" max="4" width="30.6640625" customWidth="1"/>
    <col min="5" max="5" width="19.88671875" customWidth="1"/>
    <col min="8" max="8" width="8.77734375" customWidth="1"/>
    <col min="9" max="9" width="8.5546875" customWidth="1"/>
    <col min="10" max="10" width="9.77734375" customWidth="1"/>
    <col min="11" max="23" width="8.77734375" customWidth="1"/>
  </cols>
  <sheetData>
    <row r="1" spans="1:14" ht="15" thickBot="1" x14ac:dyDescent="0.35">
      <c r="A1" s="18"/>
      <c r="B1" s="18"/>
      <c r="C1" s="18"/>
      <c r="D1" s="18"/>
      <c r="E1" s="18"/>
      <c r="F1" s="18"/>
      <c r="G1" s="18"/>
    </row>
    <row r="2" spans="1:14" ht="17.399999999999999" x14ac:dyDescent="0.3">
      <c r="A2" s="18"/>
      <c r="B2" s="21" t="s">
        <v>27</v>
      </c>
      <c r="C2" s="22" t="s">
        <v>984</v>
      </c>
      <c r="D2" s="22" t="s">
        <v>592</v>
      </c>
      <c r="E2" s="22"/>
      <c r="F2" s="23"/>
      <c r="G2" s="18"/>
      <c r="I2" s="14"/>
    </row>
    <row r="3" spans="1:14" ht="15.6" x14ac:dyDescent="0.3">
      <c r="A3" s="18"/>
      <c r="B3" s="34" t="s">
        <v>10</v>
      </c>
      <c r="C3" s="40" t="s">
        <v>526</v>
      </c>
      <c r="D3" s="40" t="s">
        <v>526</v>
      </c>
      <c r="E3" s="38"/>
      <c r="F3" s="39"/>
      <c r="G3" s="18"/>
      <c r="I3" s="14"/>
    </row>
    <row r="4" spans="1:14" ht="15.6" x14ac:dyDescent="0.3">
      <c r="A4" s="18"/>
      <c r="B4" s="34" t="s">
        <v>11</v>
      </c>
      <c r="C4" s="59" t="str">
        <f>IF($C$3&gt;"",(VLOOKUP($C$3,CREWS!$A$2:$E$31,3,FALSE)),"")</f>
        <v>Joe St. Onge</v>
      </c>
      <c r="D4" s="59" t="str">
        <f>IF($D$3&gt;"",(VLOOKUP($D$3,CREWS!$A$2:$E$31,3,FALSE)),"")</f>
        <v>Joe St. Onge</v>
      </c>
      <c r="E4" s="28"/>
      <c r="F4" s="30"/>
      <c r="G4" s="18"/>
      <c r="H4" s="15"/>
      <c r="I4" s="14"/>
    </row>
    <row r="5" spans="1:14" ht="15.6" x14ac:dyDescent="0.3">
      <c r="A5" s="18"/>
      <c r="B5" s="34" t="s">
        <v>1019</v>
      </c>
      <c r="C5" s="59" t="str">
        <f>IF($C$3&gt;"",(VLOOKUP($C$3,CREWS!$A$2:$E$31,4,FALSE)),"")</f>
        <v>Mick Jaggers</v>
      </c>
      <c r="D5" s="60" t="str">
        <f>IF($D$3&gt;"",(VLOOKUP($D$3,CREWS!$A$2:$E$31,4,FALSE)),"")</f>
        <v>Mick Jaggers</v>
      </c>
      <c r="E5" s="28"/>
      <c r="F5" s="30"/>
      <c r="G5" s="18"/>
      <c r="H5" s="15"/>
      <c r="I5" s="14"/>
    </row>
    <row r="6" spans="1:14" ht="15.6" x14ac:dyDescent="0.3">
      <c r="A6" s="18"/>
      <c r="B6" s="34" t="s">
        <v>1272</v>
      </c>
      <c r="C6" s="59" t="str">
        <f>IF($C$3&gt;"",(VLOOKUP($C$3,CREWS!$A$2:$E$31,5,FALSE)),"")</f>
        <v>Art Warren</v>
      </c>
      <c r="D6" s="60" t="str">
        <f>IF($D$3&gt;"",(VLOOKUP($D$3,CREWS!$A$2:$E$31,5,FALSE)),"")</f>
        <v>Art Warren</v>
      </c>
      <c r="E6" s="28"/>
      <c r="F6" s="30"/>
      <c r="G6" s="18"/>
      <c r="H6" s="15"/>
      <c r="I6" s="14"/>
    </row>
    <row r="7" spans="1:14" ht="16.2" thickBot="1" x14ac:dyDescent="0.35">
      <c r="A7" s="18"/>
      <c r="B7" s="35" t="s">
        <v>983</v>
      </c>
      <c r="C7" s="61" t="str">
        <f>IF($C$3&gt;"",(VLOOKUP($C$3,CREWS!$A$2:$E$31,2,FALSE)),"")</f>
        <v>Justin Wesley</v>
      </c>
      <c r="D7" s="62" t="str">
        <f>IF($D$3&gt;"",(VLOOKUP($D$3,CREWS!$A$2:$E$31,2,FALSE)),"")</f>
        <v>Justin Wesley</v>
      </c>
      <c r="E7" s="32"/>
      <c r="F7" s="33"/>
      <c r="G7" s="18"/>
      <c r="I7" s="14"/>
      <c r="J7" s="14"/>
      <c r="K7" s="15"/>
      <c r="N7" s="15"/>
    </row>
    <row r="8" spans="1:14" ht="17.399999999999999" x14ac:dyDescent="0.3">
      <c r="A8" s="18"/>
      <c r="B8" s="21" t="s">
        <v>28</v>
      </c>
      <c r="C8" s="22"/>
      <c r="D8" s="22"/>
      <c r="E8" s="22"/>
      <c r="F8" s="23"/>
      <c r="G8" s="18"/>
      <c r="I8" s="14"/>
    </row>
    <row r="9" spans="1:14" ht="15.6" x14ac:dyDescent="0.3">
      <c r="A9" s="18"/>
      <c r="B9" s="34" t="s">
        <v>29</v>
      </c>
      <c r="C9" s="73">
        <v>45464</v>
      </c>
      <c r="D9" s="73"/>
      <c r="E9" s="73"/>
      <c r="F9" s="74"/>
      <c r="G9" s="18"/>
      <c r="H9" s="15"/>
      <c r="I9" s="14"/>
    </row>
    <row r="10" spans="1:14" ht="15.6" x14ac:dyDescent="0.3">
      <c r="A10" s="18"/>
      <c r="B10" s="34" t="s">
        <v>117</v>
      </c>
      <c r="C10" s="41">
        <v>0.64583333333333337</v>
      </c>
      <c r="D10" s="41">
        <v>0.79166666666666663</v>
      </c>
      <c r="E10" s="41"/>
      <c r="F10" s="51"/>
      <c r="G10" s="18"/>
      <c r="H10" s="14"/>
      <c r="I10" s="14"/>
    </row>
    <row r="11" spans="1:14" ht="15.6" x14ac:dyDescent="0.3">
      <c r="A11" s="18"/>
      <c r="B11" s="34" t="s">
        <v>515</v>
      </c>
      <c r="C11" s="75">
        <v>0.60416666666666663</v>
      </c>
      <c r="D11" s="76"/>
      <c r="E11" s="76"/>
      <c r="F11" s="77"/>
      <c r="G11" s="18"/>
      <c r="H11" s="14"/>
      <c r="I11" s="14"/>
    </row>
    <row r="12" spans="1:14" ht="15.6" x14ac:dyDescent="0.3">
      <c r="A12" s="18"/>
      <c r="B12" s="34" t="s">
        <v>25</v>
      </c>
      <c r="C12" s="78" t="s">
        <v>1118</v>
      </c>
      <c r="D12" s="76"/>
      <c r="E12" s="76"/>
      <c r="F12" s="77"/>
      <c r="G12" s="18"/>
      <c r="H12" s="14"/>
    </row>
    <row r="13" spans="1:14" ht="15.6" x14ac:dyDescent="0.3">
      <c r="A13" s="18"/>
      <c r="B13" s="34" t="s">
        <v>26</v>
      </c>
      <c r="C13" s="78" t="s">
        <v>1129</v>
      </c>
      <c r="D13" s="76"/>
      <c r="E13" s="76"/>
      <c r="F13" s="77"/>
      <c r="G13" s="18"/>
      <c r="H13" s="14"/>
    </row>
    <row r="14" spans="1:14" ht="16.2" thickBot="1" x14ac:dyDescent="0.35">
      <c r="A14" s="18"/>
      <c r="B14" s="35"/>
      <c r="C14" s="32"/>
      <c r="D14" s="32"/>
      <c r="E14" s="32"/>
      <c r="F14" s="33"/>
      <c r="G14" s="18"/>
    </row>
    <row r="15" spans="1:14" ht="17.399999999999999" hidden="1" x14ac:dyDescent="0.3">
      <c r="A15" s="18"/>
      <c r="B15" s="21"/>
      <c r="C15" s="22"/>
      <c r="D15" s="22"/>
      <c r="E15" s="22"/>
      <c r="F15" s="23"/>
      <c r="G15" s="18"/>
    </row>
    <row r="16" spans="1:14" ht="15.6" hidden="1" x14ac:dyDescent="0.3">
      <c r="A16" s="18"/>
      <c r="B16" s="24"/>
      <c r="C16" s="25"/>
      <c r="D16" s="25"/>
      <c r="E16" s="25"/>
      <c r="F16" s="26"/>
      <c r="G16" s="18"/>
    </row>
    <row r="17" spans="1:20" ht="15.6" hidden="1" x14ac:dyDescent="0.3">
      <c r="A17" s="18"/>
      <c r="B17" s="27"/>
      <c r="C17" s="28"/>
      <c r="D17" s="28"/>
      <c r="E17" s="29"/>
      <c r="F17" s="30"/>
      <c r="G17" s="18"/>
    </row>
    <row r="18" spans="1:20" ht="15.6" hidden="1" x14ac:dyDescent="0.3">
      <c r="A18" s="18"/>
      <c r="B18" s="27"/>
      <c r="C18" s="28"/>
      <c r="D18" s="28"/>
      <c r="E18" s="29"/>
      <c r="F18" s="30"/>
      <c r="G18" s="18"/>
    </row>
    <row r="19" spans="1:20" ht="16.2" hidden="1" thickBot="1" x14ac:dyDescent="0.35">
      <c r="A19" s="18"/>
      <c r="B19" s="31"/>
      <c r="C19" s="32"/>
      <c r="D19" s="32"/>
      <c r="E19" s="32"/>
      <c r="F19" s="33"/>
      <c r="G19" s="18"/>
    </row>
    <row r="20" spans="1:20" ht="21" x14ac:dyDescent="0.3">
      <c r="A20" s="18"/>
      <c r="B20" s="66" t="s">
        <v>519</v>
      </c>
      <c r="C20" s="66"/>
      <c r="D20" s="66"/>
      <c r="E20" s="66"/>
      <c r="F20" s="66"/>
      <c r="G20" s="18"/>
      <c r="I20" s="5"/>
    </row>
    <row r="21" spans="1:20" ht="15.6" x14ac:dyDescent="0.3">
      <c r="A21" s="18"/>
      <c r="B21" s="42" t="s">
        <v>518</v>
      </c>
      <c r="C21" s="70" t="str">
        <f>CONCATENATE("Football game(s) between ",C12," and ",C13)</f>
        <v>Football game(s) between WEST HILLS and CASTLE PARK</v>
      </c>
      <c r="D21" s="70"/>
      <c r="E21" s="70"/>
      <c r="F21" s="42"/>
      <c r="G21" s="18"/>
    </row>
    <row r="22" spans="1:20" ht="15" customHeight="1" x14ac:dyDescent="0.3">
      <c r="A22" s="18"/>
      <c r="B22" s="43"/>
      <c r="C22" s="43"/>
      <c r="D22" s="43"/>
      <c r="E22" s="43"/>
      <c r="F22" s="43"/>
      <c r="G22" s="18"/>
      <c r="I22" s="3"/>
      <c r="J22" s="7"/>
      <c r="K22" s="7"/>
      <c r="L22" s="7"/>
      <c r="M22" s="7"/>
      <c r="N22" s="7"/>
    </row>
    <row r="23" spans="1:20" ht="15" customHeight="1" x14ac:dyDescent="0.3">
      <c r="A23" s="18"/>
      <c r="B23" s="69" t="s">
        <v>999</v>
      </c>
      <c r="C23" s="69"/>
      <c r="D23" s="69"/>
      <c r="E23" s="69"/>
      <c r="F23" s="69"/>
      <c r="G23" s="18"/>
      <c r="I23" s="3"/>
      <c r="J23" s="7"/>
      <c r="K23" s="7"/>
      <c r="L23" s="7"/>
      <c r="M23" s="7"/>
      <c r="N23" s="7"/>
    </row>
    <row r="24" spans="1:20" ht="15" customHeight="1" x14ac:dyDescent="0.3">
      <c r="A24" s="18"/>
      <c r="B24" s="69"/>
      <c r="C24" s="69"/>
      <c r="D24" s="69"/>
      <c r="E24" s="69"/>
      <c r="F24" s="69"/>
      <c r="G24" s="18"/>
      <c r="I24" s="3"/>
      <c r="J24" s="7"/>
      <c r="K24" s="7"/>
      <c r="L24" s="7"/>
      <c r="M24" s="7"/>
      <c r="N24" s="7"/>
    </row>
    <row r="25" spans="1:20" ht="15" customHeight="1" x14ac:dyDescent="0.3">
      <c r="A25" s="18"/>
      <c r="B25" s="69"/>
      <c r="C25" s="69"/>
      <c r="D25" s="69"/>
      <c r="E25" s="69"/>
      <c r="F25" s="69"/>
      <c r="G25" s="18"/>
      <c r="I25" s="3"/>
      <c r="J25" s="7"/>
      <c r="K25" s="7"/>
      <c r="L25" s="7"/>
      <c r="M25" s="7"/>
      <c r="N25" s="7"/>
    </row>
    <row r="26" spans="1:20" ht="15" customHeight="1" x14ac:dyDescent="0.3">
      <c r="A26" s="18"/>
      <c r="B26" s="43"/>
      <c r="C26" s="43"/>
      <c r="D26" s="43"/>
      <c r="E26" s="43"/>
      <c r="F26" s="43"/>
      <c r="G26" s="18"/>
      <c r="I26" s="3"/>
      <c r="J26" s="7"/>
      <c r="K26" s="7"/>
      <c r="L26" s="7"/>
      <c r="M26" s="7"/>
      <c r="N26" s="7"/>
    </row>
    <row r="27" spans="1:20" s="2" customFormat="1" ht="15" customHeight="1" x14ac:dyDescent="0.3">
      <c r="A27" s="19"/>
      <c r="B27" s="44" t="s">
        <v>970</v>
      </c>
      <c r="C27" s="71" t="str">
        <f>IF($C$12&gt;"",((VLOOKUP(C12,SITES!A2:C106,3,FALSE))),"Please verify site")</f>
        <v>8756 Mast Boulevard</v>
      </c>
      <c r="D27" s="71"/>
      <c r="E27" s="71"/>
      <c r="F27" s="45"/>
      <c r="G27" s="19"/>
      <c r="I27" s="20"/>
      <c r="J27" s="6"/>
      <c r="K27" s="6"/>
      <c r="L27" s="6"/>
      <c r="M27" s="6"/>
      <c r="N27" s="6"/>
    </row>
    <row r="28" spans="1:20" ht="15" customHeight="1" x14ac:dyDescent="0.3">
      <c r="A28" s="18"/>
      <c r="B28" s="46" t="s">
        <v>971</v>
      </c>
      <c r="C28" s="68" t="str">
        <f>IF($C$12&gt;"",(VLOOKUP('GAME DETAILS'!C12,'HOME SCHOOL INFO'!B2:K78,2,FALSE)),"")</f>
        <v>Lucas Hondros, 619-956-0514</v>
      </c>
      <c r="D28" s="68"/>
      <c r="E28" s="68"/>
      <c r="F28" s="48"/>
      <c r="G28" s="18"/>
      <c r="I28" s="3"/>
      <c r="J28" s="7"/>
      <c r="K28" s="7"/>
      <c r="L28" s="7"/>
      <c r="M28" s="7"/>
      <c r="N28" s="7"/>
    </row>
    <row r="29" spans="1:20" ht="15" customHeight="1" x14ac:dyDescent="0.3">
      <c r="A29" s="18"/>
      <c r="B29" s="46"/>
      <c r="C29" s="68"/>
      <c r="D29" s="68"/>
      <c r="E29" s="68"/>
      <c r="F29" s="48"/>
      <c r="G29" s="18"/>
      <c r="I29" s="13"/>
      <c r="J29" s="13"/>
      <c r="K29" s="13"/>
      <c r="L29" s="13"/>
      <c r="M29" s="13"/>
      <c r="N29" s="13"/>
      <c r="O29" s="13"/>
      <c r="P29" s="13"/>
      <c r="Q29" s="13"/>
      <c r="R29" s="13"/>
      <c r="S29" s="13"/>
      <c r="T29" s="13"/>
    </row>
    <row r="30" spans="1:20" ht="15" customHeight="1" x14ac:dyDescent="0.3">
      <c r="A30" s="18"/>
      <c r="B30" s="46"/>
      <c r="C30" s="68"/>
      <c r="D30" s="68"/>
      <c r="E30" s="68"/>
      <c r="F30" s="48"/>
      <c r="G30" s="18"/>
      <c r="I30" s="13"/>
      <c r="J30" s="13"/>
      <c r="K30" s="13"/>
      <c r="L30" s="13"/>
      <c r="M30" s="13"/>
      <c r="N30" s="13"/>
      <c r="O30" s="13"/>
      <c r="P30" s="13"/>
      <c r="Q30" s="13"/>
      <c r="R30" s="13"/>
      <c r="S30" s="13"/>
      <c r="T30" s="13"/>
    </row>
    <row r="31" spans="1:20" ht="15" customHeight="1" x14ac:dyDescent="0.3">
      <c r="A31" s="18"/>
      <c r="B31" s="46"/>
      <c r="C31" s="68"/>
      <c r="D31" s="68"/>
      <c r="E31" s="68"/>
      <c r="F31" s="48"/>
      <c r="G31" s="18"/>
      <c r="I31" s="13"/>
      <c r="J31" s="13"/>
      <c r="K31" s="13"/>
      <c r="L31" s="13"/>
      <c r="M31" s="13"/>
      <c r="N31" s="13"/>
      <c r="O31" s="13"/>
      <c r="P31" s="13"/>
      <c r="Q31" s="13"/>
      <c r="R31" s="13"/>
      <c r="S31" s="13"/>
      <c r="T31" s="13"/>
    </row>
    <row r="32" spans="1:20" ht="15" customHeight="1" x14ac:dyDescent="0.3">
      <c r="A32" s="18"/>
      <c r="B32" s="46" t="s">
        <v>972</v>
      </c>
      <c r="C32" s="67">
        <f>IF($C$12&gt;"",(VLOOKUP('GAME DETAILS'!C12,'HOME SCHOOL INFO'!B2:K78,5,FALSE)),"")</f>
        <v>0.63888888888888884</v>
      </c>
      <c r="D32" s="67"/>
      <c r="E32" s="67"/>
      <c r="F32" s="48"/>
      <c r="G32" s="18"/>
      <c r="I32" s="13"/>
      <c r="J32" s="13"/>
      <c r="K32" s="13"/>
      <c r="L32" s="13"/>
      <c r="M32" s="13"/>
      <c r="N32" s="13"/>
      <c r="O32" s="13"/>
      <c r="P32" s="13"/>
      <c r="Q32" s="13"/>
      <c r="R32" s="13"/>
      <c r="S32" s="13"/>
      <c r="T32" s="13"/>
    </row>
    <row r="33" spans="1:21" ht="15" customHeight="1" x14ac:dyDescent="0.3">
      <c r="A33" s="18"/>
      <c r="B33" s="46"/>
      <c r="C33" s="67"/>
      <c r="D33" s="67"/>
      <c r="E33" s="67"/>
      <c r="F33" s="48"/>
      <c r="G33" s="18"/>
      <c r="I33" s="13"/>
      <c r="J33" s="13"/>
      <c r="K33" s="13"/>
      <c r="L33" s="13"/>
      <c r="M33" s="13"/>
      <c r="N33" s="13"/>
      <c r="O33" s="13"/>
      <c r="P33" s="13"/>
      <c r="Q33" s="13"/>
      <c r="R33" s="13"/>
      <c r="S33" s="13"/>
      <c r="T33" s="13"/>
    </row>
    <row r="34" spans="1:21" ht="15" customHeight="1" x14ac:dyDescent="0.3">
      <c r="A34" s="18"/>
      <c r="B34" s="46" t="s">
        <v>973</v>
      </c>
      <c r="C34" s="68" t="str">
        <f>IF($C$12&gt;"",(VLOOKUP('GAME DETAILS'!C12,'HOME SCHOOL INFO'!B2:K78,4,FALSE)),"")</f>
        <v>Locker room or gym facility</v>
      </c>
      <c r="D34" s="68"/>
      <c r="E34" s="68"/>
      <c r="F34" s="48"/>
      <c r="G34" s="18"/>
      <c r="I34" s="13"/>
      <c r="J34" s="13"/>
      <c r="K34" s="13"/>
      <c r="L34" s="13"/>
      <c r="M34" s="13"/>
      <c r="N34" s="13"/>
      <c r="O34" s="13"/>
      <c r="P34" s="13"/>
      <c r="Q34" s="13"/>
      <c r="R34" s="13"/>
      <c r="S34" s="13"/>
      <c r="T34" s="13"/>
    </row>
    <row r="35" spans="1:21" ht="15" customHeight="1" x14ac:dyDescent="0.3">
      <c r="A35" s="18"/>
      <c r="B35" s="46" t="s">
        <v>974</v>
      </c>
      <c r="C35" s="68" t="str">
        <f>IF($C$12&gt;"",(VLOOKUP('GAME DETAILS'!C12,'HOME SCHOOL INFO'!B2:K78,6,FALSE)),"")</f>
        <v>No</v>
      </c>
      <c r="D35" s="68"/>
      <c r="E35" s="68"/>
      <c r="F35" s="48"/>
      <c r="G35" s="18"/>
      <c r="I35" s="13"/>
      <c r="J35" s="13"/>
      <c r="K35" s="13"/>
      <c r="L35" s="13"/>
      <c r="M35" s="13"/>
      <c r="N35" s="13"/>
      <c r="O35" s="13"/>
      <c r="P35" s="13"/>
      <c r="Q35" s="13"/>
      <c r="R35" s="13"/>
      <c r="S35" s="13"/>
      <c r="T35" s="13"/>
    </row>
    <row r="36" spans="1:21" ht="15" customHeight="1" x14ac:dyDescent="0.3">
      <c r="A36" s="18"/>
      <c r="B36" s="46"/>
      <c r="C36" s="68"/>
      <c r="D36" s="68"/>
      <c r="E36" s="68"/>
      <c r="F36" s="48"/>
      <c r="G36" s="18"/>
      <c r="I36" s="13"/>
      <c r="J36" s="13"/>
      <c r="K36" s="13"/>
      <c r="L36" s="13"/>
      <c r="M36" s="13"/>
      <c r="N36" s="13"/>
      <c r="O36" s="13"/>
      <c r="P36" s="13"/>
      <c r="Q36" s="13"/>
      <c r="R36" s="13"/>
      <c r="S36" s="13"/>
      <c r="T36" s="13"/>
    </row>
    <row r="37" spans="1:21" ht="15" customHeight="1" x14ac:dyDescent="0.3">
      <c r="A37" s="18"/>
      <c r="B37" s="46" t="s">
        <v>975</v>
      </c>
      <c r="C37" s="68" t="str">
        <f>IF($C$12&gt;"",(VLOOKUP('GAME DETAILS'!C12,'HOME SCHOOL INFO'!B2:K78,3,FALSE)),"")</f>
        <v>West parking lot</v>
      </c>
      <c r="D37" s="68"/>
      <c r="E37" s="68"/>
      <c r="F37" s="48"/>
      <c r="G37" s="18"/>
      <c r="I37" s="13"/>
      <c r="J37" s="13"/>
      <c r="K37" s="13"/>
      <c r="L37" s="13"/>
      <c r="M37" s="13"/>
      <c r="N37" s="13"/>
      <c r="O37" s="13"/>
      <c r="P37" s="13"/>
      <c r="Q37" s="13"/>
      <c r="R37" s="13"/>
      <c r="S37" s="13"/>
      <c r="T37" s="13"/>
    </row>
    <row r="38" spans="1:21" ht="15" customHeight="1" x14ac:dyDescent="0.3">
      <c r="A38" s="18"/>
      <c r="B38" s="46"/>
      <c r="C38" s="68"/>
      <c r="D38" s="68"/>
      <c r="E38" s="68"/>
      <c r="F38" s="48"/>
      <c r="G38" s="18"/>
      <c r="I38" s="13"/>
      <c r="J38" s="13"/>
      <c r="K38" s="13"/>
      <c r="L38" s="13"/>
      <c r="M38" s="13"/>
      <c r="N38" s="13"/>
      <c r="O38" s="13"/>
      <c r="P38" s="13"/>
      <c r="Q38" s="13"/>
      <c r="R38" s="13"/>
      <c r="S38" s="13"/>
      <c r="T38" s="13"/>
    </row>
    <row r="39" spans="1:21" ht="15" customHeight="1" x14ac:dyDescent="0.3">
      <c r="A39" s="18"/>
      <c r="B39" s="46"/>
      <c r="C39" s="68"/>
      <c r="D39" s="68"/>
      <c r="E39" s="68"/>
      <c r="F39" s="48"/>
      <c r="G39" s="18"/>
      <c r="I39" s="13"/>
      <c r="J39" s="13"/>
      <c r="K39" s="13"/>
      <c r="L39" s="13"/>
      <c r="M39" s="13"/>
      <c r="N39" s="13"/>
      <c r="O39" s="13"/>
      <c r="P39" s="13"/>
      <c r="Q39" s="13"/>
      <c r="R39" s="13"/>
      <c r="S39" s="13"/>
      <c r="T39" s="13"/>
    </row>
    <row r="40" spans="1:21" ht="15" customHeight="1" x14ac:dyDescent="0.3">
      <c r="A40" s="18"/>
      <c r="B40" s="46"/>
      <c r="C40" s="68"/>
      <c r="D40" s="68"/>
      <c r="E40" s="68"/>
      <c r="F40" s="48"/>
      <c r="G40" s="18"/>
      <c r="I40" s="13"/>
      <c r="J40" s="13"/>
      <c r="K40" s="13"/>
      <c r="L40" s="13"/>
      <c r="M40" s="13"/>
      <c r="N40" s="13"/>
      <c r="O40" s="13"/>
      <c r="P40" s="13"/>
      <c r="Q40" s="13"/>
      <c r="R40" s="13"/>
      <c r="S40" s="13"/>
      <c r="T40" s="13"/>
    </row>
    <row r="41" spans="1:21" ht="15" customHeight="1" x14ac:dyDescent="0.3">
      <c r="A41" s="18"/>
      <c r="B41" s="46" t="s">
        <v>977</v>
      </c>
      <c r="C41" s="68" t="str">
        <f>IF($C$12&gt;"",(VLOOKUP('GAME DETAILS'!C12,'HOME SCHOOL INFO'!B2:K78,7,FALSE)),"")</f>
        <v>Arbiter</v>
      </c>
      <c r="D41" s="68"/>
      <c r="E41" s="68"/>
      <c r="F41" s="48"/>
      <c r="G41" s="18"/>
      <c r="I41" s="13"/>
      <c r="J41" s="13"/>
      <c r="K41" s="13"/>
      <c r="L41" s="13"/>
      <c r="M41" s="13"/>
      <c r="N41" s="13"/>
      <c r="O41" s="13"/>
      <c r="P41" s="13"/>
      <c r="Q41" s="13"/>
      <c r="R41" s="13"/>
      <c r="S41" s="13"/>
      <c r="T41" s="13"/>
    </row>
    <row r="42" spans="1:21" ht="15" customHeight="1" x14ac:dyDescent="0.3">
      <c r="A42" s="18"/>
      <c r="B42" s="46" t="s">
        <v>978</v>
      </c>
      <c r="C42" s="47" t="str">
        <f>IF($C$12&gt;"",(VLOOKUP('GAME DETAILS'!C12,'HOME SCHOOL INFO'!B2:K78,8,FALSE)),"")</f>
        <v>No</v>
      </c>
      <c r="D42" s="47"/>
      <c r="E42" s="47"/>
      <c r="F42" s="48"/>
      <c r="G42" s="18"/>
      <c r="I42" s="13"/>
      <c r="J42" s="13"/>
      <c r="K42" s="13"/>
      <c r="L42" s="13"/>
      <c r="M42" s="13"/>
      <c r="N42" s="13"/>
      <c r="O42" s="13"/>
      <c r="P42" s="13"/>
      <c r="Q42" s="13"/>
      <c r="R42" s="13"/>
      <c r="S42" s="13"/>
      <c r="T42" s="13"/>
    </row>
    <row r="43" spans="1:21" ht="15" customHeight="1" x14ac:dyDescent="0.3">
      <c r="A43" s="18"/>
      <c r="B43" s="46" t="s">
        <v>979</v>
      </c>
      <c r="C43" s="68" t="str">
        <f>IF($C$12&gt;"",(VLOOKUP('GAME DETAILS'!C12,'HOME SCHOOL INFO'!B2:K78,9,FALSE)),"")</f>
        <v>Yes</v>
      </c>
      <c r="D43" s="68"/>
      <c r="E43" s="68"/>
      <c r="F43" s="48"/>
      <c r="G43" s="18"/>
      <c r="I43" s="13"/>
      <c r="J43" s="13"/>
      <c r="K43" s="13"/>
      <c r="L43" s="13"/>
      <c r="M43" s="13"/>
      <c r="N43" s="13"/>
      <c r="O43" s="13"/>
      <c r="P43" s="13"/>
      <c r="Q43" s="13"/>
      <c r="R43" s="13"/>
      <c r="S43" s="13"/>
      <c r="T43" s="13"/>
    </row>
    <row r="44" spans="1:21" ht="15" customHeight="1" x14ac:dyDescent="0.3">
      <c r="A44" s="18"/>
      <c r="B44" s="46"/>
      <c r="C44" s="68"/>
      <c r="D44" s="68"/>
      <c r="E44" s="68"/>
      <c r="F44" s="48"/>
      <c r="G44" s="18"/>
      <c r="I44" s="13"/>
      <c r="J44" s="13"/>
      <c r="K44" s="13"/>
      <c r="L44" s="13"/>
      <c r="M44" s="13"/>
      <c r="N44" s="13"/>
      <c r="O44" s="13"/>
      <c r="P44" s="13"/>
      <c r="Q44" s="13"/>
      <c r="R44" s="13"/>
      <c r="S44" s="13"/>
      <c r="T44" s="13"/>
    </row>
    <row r="45" spans="1:21" ht="15" customHeight="1" x14ac:dyDescent="0.3">
      <c r="A45" s="18"/>
      <c r="B45" s="46" t="s">
        <v>980</v>
      </c>
      <c r="C45" s="68" t="str">
        <f>IF($C$12&gt;"",(VLOOKUP('GAME DETAILS'!C12,'HOME SCHOOL INFO'!B2:K78,10,FALSE)),"")</f>
        <v>Depends on the game. Contact Lucas Hondros, 619-956-0514</v>
      </c>
      <c r="D45" s="68"/>
      <c r="E45" s="68"/>
      <c r="F45" s="48"/>
      <c r="G45" s="18"/>
      <c r="I45" s="13"/>
      <c r="J45" s="13"/>
      <c r="K45" s="13"/>
      <c r="L45" s="13"/>
      <c r="M45" s="13"/>
      <c r="N45" s="13"/>
      <c r="O45" s="13"/>
      <c r="P45" s="13"/>
      <c r="Q45" s="13"/>
      <c r="R45" s="13"/>
      <c r="S45" s="13"/>
      <c r="T45" s="13"/>
    </row>
    <row r="46" spans="1:21" ht="15" customHeight="1" x14ac:dyDescent="0.3">
      <c r="A46" s="18"/>
      <c r="B46" s="46"/>
      <c r="C46" s="68"/>
      <c r="D46" s="68"/>
      <c r="E46" s="68"/>
      <c r="F46" s="48"/>
      <c r="G46" s="18"/>
      <c r="I46" s="13"/>
      <c r="J46" s="13"/>
      <c r="K46" s="13"/>
      <c r="L46" s="13"/>
      <c r="M46" s="13"/>
      <c r="N46" s="13"/>
      <c r="O46" s="13"/>
      <c r="P46" s="13"/>
      <c r="Q46" s="13"/>
      <c r="R46" s="13"/>
      <c r="S46" s="13"/>
      <c r="T46" s="13"/>
    </row>
    <row r="47" spans="1:21" ht="15" customHeight="1" x14ac:dyDescent="0.3">
      <c r="A47" s="19"/>
      <c r="B47" s="72"/>
      <c r="C47" s="72"/>
      <c r="D47" s="72"/>
      <c r="E47" s="72"/>
      <c r="F47" s="72"/>
      <c r="G47" s="19"/>
      <c r="I47" s="16"/>
      <c r="J47" s="7"/>
      <c r="K47" s="7"/>
      <c r="L47" s="7"/>
      <c r="M47" s="7"/>
      <c r="N47" s="7"/>
      <c r="O47" s="7"/>
      <c r="P47" s="7"/>
      <c r="Q47" s="7"/>
      <c r="R47" s="7"/>
      <c r="S47" s="7"/>
      <c r="T47" s="7"/>
      <c r="U47" s="7"/>
    </row>
    <row r="48" spans="1:21" ht="15" customHeight="1" x14ac:dyDescent="0.3">
      <c r="A48" s="18"/>
      <c r="B48" s="68" t="s">
        <v>1025</v>
      </c>
      <c r="C48" s="68"/>
      <c r="D48" s="68"/>
      <c r="E48" s="68"/>
      <c r="F48" s="68"/>
      <c r="G48" s="18"/>
      <c r="I48" s="7"/>
      <c r="J48" s="7"/>
      <c r="K48" s="7"/>
      <c r="L48" s="7"/>
      <c r="M48" s="7"/>
      <c r="N48" s="7"/>
      <c r="O48" s="7"/>
      <c r="P48" s="7"/>
      <c r="Q48" s="7"/>
      <c r="R48" s="7"/>
      <c r="S48" s="7"/>
      <c r="T48" s="7"/>
      <c r="U48" s="7"/>
    </row>
    <row r="49" spans="1:21" s="2" customFormat="1" ht="15" customHeight="1" x14ac:dyDescent="0.3">
      <c r="A49" s="18"/>
      <c r="B49" s="68"/>
      <c r="C49" s="68"/>
      <c r="D49" s="68"/>
      <c r="E49" s="68"/>
      <c r="F49" s="68"/>
      <c r="G49" s="18"/>
      <c r="I49" s="6"/>
      <c r="J49" s="6"/>
      <c r="K49" s="6"/>
      <c r="L49" s="6"/>
      <c r="M49" s="6"/>
      <c r="N49" s="6"/>
      <c r="O49" s="6"/>
      <c r="P49" s="6"/>
      <c r="Q49" s="6"/>
      <c r="R49" s="6"/>
      <c r="S49" s="6"/>
      <c r="T49" s="6"/>
      <c r="U49" s="6"/>
    </row>
    <row r="50" spans="1:21" ht="15" customHeight="1" x14ac:dyDescent="0.3">
      <c r="A50" s="18"/>
      <c r="B50" s="68"/>
      <c r="C50" s="68"/>
      <c r="D50" s="68"/>
      <c r="E50" s="68"/>
      <c r="F50" s="68"/>
      <c r="G50" s="18"/>
      <c r="I50" s="7"/>
      <c r="J50" s="7"/>
      <c r="K50" s="7"/>
      <c r="L50" s="7"/>
      <c r="M50" s="7"/>
      <c r="N50" s="7"/>
      <c r="O50" s="7"/>
      <c r="P50" s="7"/>
      <c r="Q50" s="7"/>
      <c r="R50" s="7"/>
      <c r="S50" s="7"/>
      <c r="T50" s="7"/>
      <c r="U50" s="7"/>
    </row>
    <row r="51" spans="1:21" ht="15" customHeight="1" x14ac:dyDescent="0.3">
      <c r="A51" s="18"/>
      <c r="B51" s="68"/>
      <c r="C51" s="68"/>
      <c r="D51" s="68"/>
      <c r="E51" s="68"/>
      <c r="F51" s="68"/>
      <c r="G51" s="18"/>
      <c r="I51" s="7"/>
      <c r="J51" s="7"/>
      <c r="K51" s="7"/>
      <c r="L51" s="7"/>
      <c r="M51" s="7"/>
      <c r="N51" s="7"/>
      <c r="O51" s="7"/>
      <c r="P51" s="7"/>
      <c r="Q51" s="7"/>
      <c r="R51" s="7"/>
      <c r="S51" s="7"/>
      <c r="T51" s="7"/>
      <c r="U51" s="7"/>
    </row>
    <row r="52" spans="1:21" ht="15" customHeight="1" x14ac:dyDescent="0.3">
      <c r="A52" s="18"/>
      <c r="B52" s="68"/>
      <c r="C52" s="68"/>
      <c r="D52" s="68"/>
      <c r="E52" s="68"/>
      <c r="F52" s="68"/>
      <c r="G52" s="18"/>
      <c r="I52" s="7"/>
      <c r="J52" s="7"/>
      <c r="K52" s="7"/>
      <c r="L52" s="7"/>
      <c r="M52" s="7"/>
      <c r="N52" s="7"/>
      <c r="O52" s="7"/>
      <c r="P52" s="7"/>
      <c r="Q52" s="7"/>
      <c r="R52" s="7"/>
      <c r="S52" s="7"/>
      <c r="T52" s="7"/>
      <c r="U52" s="7"/>
    </row>
    <row r="53" spans="1:21" ht="15" customHeight="1" x14ac:dyDescent="0.3">
      <c r="A53" s="18"/>
      <c r="B53" s="68"/>
      <c r="C53" s="68"/>
      <c r="D53" s="68"/>
      <c r="E53" s="68"/>
      <c r="F53" s="68"/>
      <c r="G53" s="18"/>
      <c r="I53" s="7"/>
      <c r="J53" s="7"/>
      <c r="K53" s="7"/>
      <c r="L53" s="7"/>
      <c r="M53" s="7"/>
      <c r="N53" s="7"/>
      <c r="O53" s="7"/>
      <c r="P53" s="7"/>
      <c r="Q53" s="7"/>
      <c r="R53" s="7"/>
      <c r="S53" s="7"/>
      <c r="T53" s="7"/>
      <c r="U53" s="7"/>
    </row>
    <row r="54" spans="1:21" ht="15" customHeight="1" x14ac:dyDescent="0.3">
      <c r="A54" s="18"/>
      <c r="B54" s="68"/>
      <c r="C54" s="68"/>
      <c r="D54" s="68"/>
      <c r="E54" s="68"/>
      <c r="F54" s="68"/>
      <c r="G54" s="18"/>
    </row>
    <row r="55" spans="1:21" ht="15" customHeight="1" x14ac:dyDescent="0.3">
      <c r="A55" s="18"/>
      <c r="B55" s="68"/>
      <c r="C55" s="68"/>
      <c r="D55" s="68"/>
      <c r="E55" s="68"/>
      <c r="F55" s="68"/>
      <c r="G55" s="18"/>
      <c r="I55" s="17"/>
      <c r="J55" s="17"/>
      <c r="K55" s="17"/>
      <c r="L55" s="17"/>
      <c r="M55" s="17"/>
      <c r="N55" s="17"/>
      <c r="O55" s="17"/>
    </row>
    <row r="56" spans="1:21" ht="15" customHeight="1" x14ac:dyDescent="0.3">
      <c r="A56" s="18"/>
      <c r="B56" s="68"/>
      <c r="C56" s="68"/>
      <c r="D56" s="68"/>
      <c r="E56" s="68"/>
      <c r="F56" s="68"/>
      <c r="G56" s="18"/>
      <c r="I56" s="17"/>
      <c r="J56" s="17"/>
      <c r="K56" s="17"/>
      <c r="L56" s="17"/>
      <c r="M56" s="17"/>
      <c r="N56" s="17"/>
      <c r="O56" s="17"/>
    </row>
    <row r="57" spans="1:21" ht="15" customHeight="1" x14ac:dyDescent="0.3">
      <c r="A57" s="18"/>
      <c r="B57" s="68"/>
      <c r="C57" s="68"/>
      <c r="D57" s="68"/>
      <c r="E57" s="68"/>
      <c r="F57" s="68"/>
      <c r="G57" s="19"/>
      <c r="I57" s="17"/>
      <c r="J57" s="17"/>
      <c r="K57" s="17"/>
      <c r="L57" s="17"/>
      <c r="M57" s="17"/>
      <c r="N57" s="17"/>
      <c r="O57" s="17"/>
    </row>
    <row r="58" spans="1:21" ht="19.95" customHeight="1" x14ac:dyDescent="0.3">
      <c r="A58" s="18"/>
      <c r="B58" s="68" t="s">
        <v>16</v>
      </c>
      <c r="C58" s="68"/>
      <c r="D58" s="68"/>
      <c r="E58" s="68"/>
      <c r="F58" s="48"/>
      <c r="G58" s="19"/>
      <c r="H58" s="2"/>
    </row>
    <row r="59" spans="1:21" ht="19.95" customHeight="1" x14ac:dyDescent="0.3">
      <c r="A59" s="18"/>
      <c r="B59" s="52" t="s">
        <v>981</v>
      </c>
      <c r="C59" s="53">
        <f>C10</f>
        <v>0.64583333333333337</v>
      </c>
      <c r="D59" s="54" t="s">
        <v>982</v>
      </c>
      <c r="E59" s="55">
        <f>D10</f>
        <v>0.79166666666666663</v>
      </c>
      <c r="F59" s="48"/>
      <c r="G59" s="19"/>
      <c r="H59" s="2"/>
    </row>
    <row r="60" spans="1:21" ht="15" customHeight="1" x14ac:dyDescent="0.3">
      <c r="A60" s="18"/>
      <c r="B60" s="42" t="s">
        <v>10</v>
      </c>
      <c r="C60" s="49" t="str">
        <f>C3</f>
        <v>Rick Christensen</v>
      </c>
      <c r="D60" s="42" t="s">
        <v>10</v>
      </c>
      <c r="E60" s="49" t="str">
        <f>D3</f>
        <v>Rick Christensen</v>
      </c>
      <c r="F60" s="48"/>
      <c r="G60" s="19"/>
      <c r="H60" s="2"/>
    </row>
    <row r="61" spans="1:21" ht="15.6" x14ac:dyDescent="0.3">
      <c r="A61" s="18"/>
      <c r="B61" s="42" t="s">
        <v>11</v>
      </c>
      <c r="C61" s="49" t="str">
        <f t="shared" ref="C61:C62" si="0">C4</f>
        <v>Joe St. Onge</v>
      </c>
      <c r="D61" s="42" t="s">
        <v>11</v>
      </c>
      <c r="E61" s="49" t="str">
        <f>D4</f>
        <v>Joe St. Onge</v>
      </c>
      <c r="F61" s="48"/>
      <c r="G61" s="19"/>
      <c r="H61" s="2"/>
    </row>
    <row r="62" spans="1:21" ht="15.6" x14ac:dyDescent="0.3">
      <c r="A62" s="18"/>
      <c r="B62" s="42" t="s">
        <v>1019</v>
      </c>
      <c r="C62" s="49" t="str">
        <f t="shared" si="0"/>
        <v>Mick Jaggers</v>
      </c>
      <c r="D62" s="42" t="s">
        <v>1019</v>
      </c>
      <c r="E62" s="49" t="str">
        <f>D5</f>
        <v>Mick Jaggers</v>
      </c>
      <c r="F62" s="45"/>
      <c r="G62" s="19"/>
      <c r="H62" s="2"/>
    </row>
    <row r="63" spans="1:21" ht="15.6" x14ac:dyDescent="0.3">
      <c r="A63" s="18"/>
      <c r="B63" s="42" t="s">
        <v>1272</v>
      </c>
      <c r="C63" s="49" t="str">
        <f>IF(C6="","",C6)</f>
        <v>Art Warren</v>
      </c>
      <c r="D63" s="42" t="s">
        <v>1272</v>
      </c>
      <c r="E63" s="49" t="str">
        <f>IF(D6="","",D6)</f>
        <v>Art Warren</v>
      </c>
      <c r="F63" s="45"/>
      <c r="G63" s="19"/>
      <c r="H63" s="2"/>
    </row>
    <row r="64" spans="1:21" ht="15.6" x14ac:dyDescent="0.3">
      <c r="A64" s="18"/>
      <c r="B64" s="42" t="s">
        <v>983</v>
      </c>
      <c r="C64" s="49" t="str">
        <f>IF(C7="","",C7)</f>
        <v>Justin Wesley</v>
      </c>
      <c r="D64" s="42" t="s">
        <v>983</v>
      </c>
      <c r="E64" s="49" t="str">
        <f>IF(D7="","",D7)</f>
        <v>Justin Wesley</v>
      </c>
      <c r="F64" s="45"/>
      <c r="G64" s="19"/>
      <c r="H64" s="2"/>
    </row>
    <row r="65" spans="1:8" ht="15.6" x14ac:dyDescent="0.3">
      <c r="A65" s="18"/>
      <c r="B65" s="42"/>
      <c r="C65" s="49"/>
      <c r="D65" s="45"/>
      <c r="E65" s="45"/>
      <c r="F65" s="45"/>
      <c r="G65" s="19"/>
      <c r="H65" s="2"/>
    </row>
    <row r="66" spans="1:8" x14ac:dyDescent="0.3">
      <c r="A66" s="18"/>
      <c r="B66" s="19"/>
      <c r="C66" s="19"/>
      <c r="D66" s="19"/>
      <c r="E66" s="19"/>
      <c r="F66" s="19"/>
      <c r="G66" s="19"/>
      <c r="H66" s="2"/>
    </row>
    <row r="67" spans="1:8" x14ac:dyDescent="0.3">
      <c r="H67" s="2"/>
    </row>
    <row r="68" spans="1:8" x14ac:dyDescent="0.3">
      <c r="H68" s="2"/>
    </row>
    <row r="69" spans="1:8" ht="15" customHeight="1" x14ac:dyDescent="0.3"/>
  </sheetData>
  <sheetProtection sheet="1" objects="1" scenarios="1" selectLockedCells="1"/>
  <dataConsolidate/>
  <mergeCells count="19">
    <mergeCell ref="B58:E58"/>
    <mergeCell ref="C28:E31"/>
    <mergeCell ref="C37:E40"/>
    <mergeCell ref="C9:F9"/>
    <mergeCell ref="C11:F11"/>
    <mergeCell ref="C12:F12"/>
    <mergeCell ref="C13:F13"/>
    <mergeCell ref="C43:E44"/>
    <mergeCell ref="C45:E46"/>
    <mergeCell ref="C21:E21"/>
    <mergeCell ref="C27:E27"/>
    <mergeCell ref="B48:F57"/>
    <mergeCell ref="B47:F47"/>
    <mergeCell ref="B20:F20"/>
    <mergeCell ref="C32:E33"/>
    <mergeCell ref="C34:E34"/>
    <mergeCell ref="C35:E36"/>
    <mergeCell ref="C41:E41"/>
    <mergeCell ref="B23:F25"/>
  </mergeCells>
  <pageMargins left="0.25" right="0.25" top="0.75" bottom="0.75" header="0.3" footer="0.3"/>
  <pageSetup orientation="portrait" horizontalDpi="1200" verticalDpi="1200" r:id="rId1"/>
  <ignoredErrors>
    <ignoredError sqref="C22:E22 C59:C64 E59:E64 C21:E21 C4:C7 D4 D5:D7 C27:E46"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BB33F158-A4F3-47DC-8E15-ADDF243F3D52}">
          <x14:formula1>
            <xm:f>CREWS!$A$3:$A$31</xm:f>
          </x14:formula1>
          <xm:sqref>C65</xm:sqref>
        </x14:dataValidation>
        <x14:dataValidation type="list" allowBlank="1" showInputMessage="1" showErrorMessage="1" xr:uid="{06B36366-C885-4E07-8737-874FE3E0A55D}">
          <x14:formula1>
            <xm:f>SCHOOL!$C$3:$C$4</xm:f>
          </x14:formula1>
          <xm:sqref>C15</xm:sqref>
        </x14:dataValidation>
        <x14:dataValidation type="list" showInputMessage="1" showErrorMessage="1" xr:uid="{FAFA5A2A-1E54-40D0-99E4-AFE536971053}">
          <x14:formula1>
            <xm:f>SITES!$A$3:$A$106</xm:f>
          </x14:formula1>
          <xm:sqref>C12:F13</xm:sqref>
        </x14:dataValidation>
        <x14:dataValidation type="list" showInputMessage="1" showErrorMessage="1" xr:uid="{017C7154-770A-43A2-9F0F-AFF1A77AFB2C}">
          <x14:formula1>
            <xm:f>CREWS!$A$3:$A$31</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B89-E613-4242-AF10-54D2906598C0}">
  <dimension ref="A1:E31"/>
  <sheetViews>
    <sheetView workbookViewId="0"/>
  </sheetViews>
  <sheetFormatPr defaultColWidth="20.77734375" defaultRowHeight="14.4" x14ac:dyDescent="0.3"/>
  <sheetData>
    <row r="1" spans="1:5" ht="18" customHeight="1" x14ac:dyDescent="0.3">
      <c r="A1" s="50" t="s">
        <v>6</v>
      </c>
      <c r="B1" s="50" t="s">
        <v>7</v>
      </c>
      <c r="C1" s="50" t="s">
        <v>8</v>
      </c>
      <c r="D1" s="50" t="s">
        <v>1022</v>
      </c>
      <c r="E1" s="50" t="s">
        <v>9</v>
      </c>
    </row>
    <row r="2" spans="1:5" ht="18" customHeight="1" x14ac:dyDescent="0.3">
      <c r="A2" s="56"/>
      <c r="B2" s="56" t="s">
        <v>1284</v>
      </c>
      <c r="C2" s="56"/>
      <c r="D2" s="56"/>
      <c r="E2" s="56"/>
    </row>
    <row r="3" spans="1:5" ht="18" customHeight="1" x14ac:dyDescent="0.3">
      <c r="A3" s="56" t="s">
        <v>1235</v>
      </c>
      <c r="B3" s="56" t="s">
        <v>1256</v>
      </c>
      <c r="C3" s="56" t="s">
        <v>1255</v>
      </c>
      <c r="D3" s="56" t="s">
        <v>1254</v>
      </c>
      <c r="E3" s="56" t="s">
        <v>548</v>
      </c>
    </row>
    <row r="4" spans="1:5" ht="18" customHeight="1" x14ac:dyDescent="0.3">
      <c r="A4" s="56" t="s">
        <v>1271</v>
      </c>
      <c r="B4" s="56" t="s">
        <v>1012</v>
      </c>
      <c r="C4" s="56" t="s">
        <v>1011</v>
      </c>
      <c r="D4" s="56" t="s">
        <v>583</v>
      </c>
      <c r="E4" s="56" t="s">
        <v>1010</v>
      </c>
    </row>
    <row r="5" spans="1:5" ht="18" customHeight="1" x14ac:dyDescent="0.3">
      <c r="A5" s="56" t="s">
        <v>529</v>
      </c>
      <c r="B5" s="56" t="s">
        <v>1253</v>
      </c>
      <c r="C5" s="56" t="s">
        <v>566</v>
      </c>
      <c r="D5" s="56" t="s">
        <v>1252</v>
      </c>
      <c r="E5" s="56" t="s">
        <v>1251</v>
      </c>
    </row>
    <row r="6" spans="1:5" ht="18" customHeight="1" x14ac:dyDescent="0.3">
      <c r="A6" s="56" t="s">
        <v>530</v>
      </c>
      <c r="B6" s="56" t="s">
        <v>1257</v>
      </c>
      <c r="C6" s="56" t="s">
        <v>565</v>
      </c>
      <c r="D6" s="56" t="s">
        <v>1001</v>
      </c>
      <c r="E6" s="56" t="s">
        <v>1000</v>
      </c>
    </row>
    <row r="7" spans="1:5" ht="18" customHeight="1" x14ac:dyDescent="0.3">
      <c r="A7" s="56" t="s">
        <v>536</v>
      </c>
      <c r="B7" s="56" t="s">
        <v>1008</v>
      </c>
      <c r="C7" s="56" t="s">
        <v>552</v>
      </c>
      <c r="D7" s="56" t="s">
        <v>578</v>
      </c>
      <c r="E7" s="56" t="s">
        <v>1007</v>
      </c>
    </row>
    <row r="8" spans="1:5" ht="18" customHeight="1" x14ac:dyDescent="0.3">
      <c r="A8" s="56" t="s">
        <v>525</v>
      </c>
      <c r="B8" s="56" t="s">
        <v>544</v>
      </c>
      <c r="C8" s="56" t="s">
        <v>575</v>
      </c>
      <c r="D8" s="56" t="s">
        <v>1247</v>
      </c>
      <c r="E8" s="56" t="s">
        <v>569</v>
      </c>
    </row>
    <row r="9" spans="1:5" ht="18" customHeight="1" x14ac:dyDescent="0.3">
      <c r="A9" s="56" t="s">
        <v>523</v>
      </c>
      <c r="B9" s="56" t="s">
        <v>543</v>
      </c>
      <c r="C9" s="56" t="s">
        <v>570</v>
      </c>
      <c r="D9" s="56" t="s">
        <v>573</v>
      </c>
      <c r="E9" s="56" t="s">
        <v>4</v>
      </c>
    </row>
    <row r="10" spans="1:5" ht="18" customHeight="1" x14ac:dyDescent="0.3">
      <c r="A10" s="56" t="s">
        <v>531</v>
      </c>
      <c r="B10" s="56" t="s">
        <v>1258</v>
      </c>
      <c r="C10" s="56" t="s">
        <v>546</v>
      </c>
      <c r="D10" s="56" t="s">
        <v>564</v>
      </c>
      <c r="E10" s="56" t="s">
        <v>585</v>
      </c>
    </row>
    <row r="11" spans="1:5" ht="18" customHeight="1" x14ac:dyDescent="0.3">
      <c r="A11" s="56" t="s">
        <v>533</v>
      </c>
      <c r="B11" s="56" t="s">
        <v>1024</v>
      </c>
      <c r="C11" s="56" t="s">
        <v>563</v>
      </c>
      <c r="D11" s="56" t="s">
        <v>549</v>
      </c>
      <c r="E11" s="56" t="s">
        <v>1023</v>
      </c>
    </row>
    <row r="12" spans="1:5" ht="18" customHeight="1" x14ac:dyDescent="0.3">
      <c r="A12" s="56" t="s">
        <v>1234</v>
      </c>
      <c r="B12" s="56"/>
      <c r="C12" s="56"/>
      <c r="D12" s="56"/>
      <c r="E12" s="56"/>
    </row>
    <row r="13" spans="1:5" ht="18" customHeight="1" x14ac:dyDescent="0.3">
      <c r="A13" s="56" t="s">
        <v>540</v>
      </c>
      <c r="B13" s="56" t="s">
        <v>580</v>
      </c>
      <c r="C13" s="56" t="s">
        <v>1270</v>
      </c>
      <c r="D13" s="56" t="s">
        <v>555</v>
      </c>
      <c r="E13" s="56" t="s">
        <v>559</v>
      </c>
    </row>
    <row r="14" spans="1:5" ht="18" customHeight="1" x14ac:dyDescent="0.3">
      <c r="A14" s="56" t="s">
        <v>524</v>
      </c>
      <c r="B14" s="56" t="s">
        <v>1017</v>
      </c>
      <c r="C14" s="56" t="s">
        <v>1018</v>
      </c>
      <c r="D14" s="56" t="s">
        <v>574</v>
      </c>
      <c r="E14" s="56" t="s">
        <v>586</v>
      </c>
    </row>
    <row r="15" spans="1:5" ht="18" customHeight="1" x14ac:dyDescent="0.3">
      <c r="A15" s="56" t="s">
        <v>535</v>
      </c>
      <c r="B15" s="56" t="s">
        <v>577</v>
      </c>
      <c r="C15" s="56" t="s">
        <v>551</v>
      </c>
      <c r="D15" s="56" t="s">
        <v>1264</v>
      </c>
      <c r="E15" s="56" t="s">
        <v>562</v>
      </c>
    </row>
    <row r="16" spans="1:5" ht="18" customHeight="1" x14ac:dyDescent="0.3">
      <c r="A16" s="56" t="s">
        <v>527</v>
      </c>
      <c r="B16" s="56" t="s">
        <v>1013</v>
      </c>
      <c r="C16" s="56" t="s">
        <v>1014</v>
      </c>
      <c r="D16" s="56" t="s">
        <v>1015</v>
      </c>
      <c r="E16" s="56" t="s">
        <v>1016</v>
      </c>
    </row>
    <row r="17" spans="1:5" ht="18" customHeight="1" x14ac:dyDescent="0.3">
      <c r="A17" s="56" t="s">
        <v>532</v>
      </c>
      <c r="B17" s="56" t="s">
        <v>547</v>
      </c>
      <c r="C17" s="56" t="s">
        <v>584</v>
      </c>
      <c r="D17" s="56" t="s">
        <v>1260</v>
      </c>
      <c r="E17" s="56" t="s">
        <v>1259</v>
      </c>
    </row>
    <row r="18" spans="1:5" ht="18" customHeight="1" x14ac:dyDescent="0.3">
      <c r="A18" s="56" t="s">
        <v>1236</v>
      </c>
      <c r="B18" s="56"/>
      <c r="C18" s="56"/>
      <c r="D18" s="56"/>
      <c r="E18" s="56"/>
    </row>
    <row r="19" spans="1:5" ht="18" customHeight="1" x14ac:dyDescent="0.3">
      <c r="A19" s="56" t="s">
        <v>522</v>
      </c>
      <c r="B19" s="56" t="s">
        <v>1244</v>
      </c>
      <c r="C19" s="56" t="s">
        <v>1245</v>
      </c>
      <c r="D19" s="56" t="s">
        <v>1246</v>
      </c>
      <c r="E19" s="56" t="s">
        <v>24</v>
      </c>
    </row>
    <row r="20" spans="1:5" ht="18" customHeight="1" x14ac:dyDescent="0.3">
      <c r="A20" s="56" t="s">
        <v>541</v>
      </c>
      <c r="B20" s="56" t="s">
        <v>556</v>
      </c>
      <c r="C20" s="56" t="s">
        <v>582</v>
      </c>
      <c r="D20" s="56" t="s">
        <v>557</v>
      </c>
      <c r="E20" s="56" t="s">
        <v>581</v>
      </c>
    </row>
    <row r="21" spans="1:5" ht="18" customHeight="1" x14ac:dyDescent="0.3">
      <c r="A21" s="56" t="s">
        <v>539</v>
      </c>
      <c r="B21" s="56" t="s">
        <v>1006</v>
      </c>
      <c r="C21" s="56" t="s">
        <v>560</v>
      </c>
      <c r="D21" s="56" t="s">
        <v>1005</v>
      </c>
      <c r="E21" s="56" t="s">
        <v>554</v>
      </c>
    </row>
    <row r="22" spans="1:5" ht="18" customHeight="1" x14ac:dyDescent="0.3">
      <c r="A22" s="56" t="s">
        <v>520</v>
      </c>
      <c r="B22" s="56" t="s">
        <v>1237</v>
      </c>
      <c r="C22" s="56" t="s">
        <v>571</v>
      </c>
      <c r="D22" s="56" t="s">
        <v>1238</v>
      </c>
      <c r="E22" s="56" t="s">
        <v>22</v>
      </c>
    </row>
    <row r="23" spans="1:5" ht="18" customHeight="1" x14ac:dyDescent="0.3">
      <c r="A23" s="56" t="s">
        <v>521</v>
      </c>
      <c r="B23" s="56" t="s">
        <v>1239</v>
      </c>
      <c r="C23" s="56" t="s">
        <v>23</v>
      </c>
      <c r="D23" s="56" t="s">
        <v>1240</v>
      </c>
      <c r="E23" s="56" t="s">
        <v>1241</v>
      </c>
    </row>
    <row r="24" spans="1:5" ht="18" customHeight="1" x14ac:dyDescent="0.3">
      <c r="A24" s="56" t="s">
        <v>528</v>
      </c>
      <c r="B24" s="56" t="s">
        <v>1250</v>
      </c>
      <c r="C24" s="56" t="s">
        <v>567</v>
      </c>
      <c r="D24" s="56" t="s">
        <v>1249</v>
      </c>
      <c r="E24" s="56" t="s">
        <v>1248</v>
      </c>
    </row>
    <row r="25" spans="1:5" ht="18" customHeight="1" x14ac:dyDescent="0.3">
      <c r="A25" s="56" t="s">
        <v>542</v>
      </c>
      <c r="B25" s="56" t="s">
        <v>1004</v>
      </c>
      <c r="C25" s="56" t="s">
        <v>558</v>
      </c>
      <c r="D25" s="56" t="s">
        <v>1003</v>
      </c>
      <c r="E25" s="56" t="s">
        <v>1002</v>
      </c>
    </row>
    <row r="26" spans="1:5" ht="18" customHeight="1" x14ac:dyDescent="0.3">
      <c r="A26" s="56" t="s">
        <v>526</v>
      </c>
      <c r="B26" s="56" t="s">
        <v>1009</v>
      </c>
      <c r="C26" s="56" t="s">
        <v>568</v>
      </c>
      <c r="D26" s="56" t="s">
        <v>545</v>
      </c>
      <c r="E26" s="56" t="s">
        <v>576</v>
      </c>
    </row>
    <row r="27" spans="1:5" ht="18" customHeight="1" x14ac:dyDescent="0.3">
      <c r="A27" s="56" t="s">
        <v>537</v>
      </c>
      <c r="B27" s="56" t="s">
        <v>1267</v>
      </c>
      <c r="C27" s="56" t="s">
        <v>1266</v>
      </c>
      <c r="D27" s="56" t="s">
        <v>579</v>
      </c>
      <c r="E27" s="56" t="s">
        <v>1265</v>
      </c>
    </row>
    <row r="28" spans="1:5" ht="18" customHeight="1" x14ac:dyDescent="0.3">
      <c r="A28" s="56" t="s">
        <v>591</v>
      </c>
      <c r="B28" s="56" t="s">
        <v>572</v>
      </c>
      <c r="C28" s="56" t="s">
        <v>1243</v>
      </c>
      <c r="D28" s="56" t="s">
        <v>1242</v>
      </c>
      <c r="E28" s="56" t="s">
        <v>587</v>
      </c>
    </row>
    <row r="29" spans="1:5" ht="18" customHeight="1" x14ac:dyDescent="0.3">
      <c r="A29" s="56" t="s">
        <v>534</v>
      </c>
      <c r="B29" s="56" t="s">
        <v>1263</v>
      </c>
      <c r="C29" s="56" t="s">
        <v>1262</v>
      </c>
      <c r="D29" s="56" t="s">
        <v>1261</v>
      </c>
      <c r="E29" s="56" t="s">
        <v>550</v>
      </c>
    </row>
    <row r="30" spans="1:5" ht="18" customHeight="1" x14ac:dyDescent="0.3">
      <c r="A30" s="56" t="s">
        <v>17</v>
      </c>
      <c r="B30" s="56" t="s">
        <v>18</v>
      </c>
      <c r="C30" s="56" t="s">
        <v>19</v>
      </c>
      <c r="D30" s="56" t="s">
        <v>20</v>
      </c>
      <c r="E30" s="56" t="s">
        <v>21</v>
      </c>
    </row>
    <row r="31" spans="1:5" ht="18" customHeight="1" x14ac:dyDescent="0.3">
      <c r="A31" s="56" t="s">
        <v>538</v>
      </c>
      <c r="B31" s="56" t="s">
        <v>1269</v>
      </c>
      <c r="C31" s="56" t="s">
        <v>561</v>
      </c>
      <c r="D31" s="56" t="s">
        <v>1268</v>
      </c>
      <c r="E31" s="56" t="s">
        <v>553</v>
      </c>
    </row>
  </sheetData>
  <sheetProtection sheet="1" objects="1" scenarios="1" selectLockedCells="1" selectUn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ED7B2-CA2D-4265-87ED-B14F49F38278}">
  <dimension ref="C1:U152"/>
  <sheetViews>
    <sheetView zoomScale="70" zoomScaleNormal="70" workbookViewId="0">
      <pane ySplit="2" topLeftCell="A3" activePane="bottomLeft" state="frozen"/>
      <selection activeCell="C1" sqref="C1"/>
      <selection pane="bottomLeft" activeCell="AR30" sqref="AR30"/>
    </sheetView>
  </sheetViews>
  <sheetFormatPr defaultRowHeight="14.4" x14ac:dyDescent="0.3"/>
  <cols>
    <col min="3" max="5" width="3.77734375" customWidth="1"/>
    <col min="6" max="6" width="3.77734375" style="9" customWidth="1"/>
    <col min="7" max="8" width="3.77734375" customWidth="1"/>
    <col min="9" max="12" width="3.77734375" style="10" customWidth="1"/>
    <col min="13" max="22" width="3.77734375" customWidth="1"/>
  </cols>
  <sheetData>
    <row r="1" spans="3:21" x14ac:dyDescent="0.3">
      <c r="C1">
        <v>1</v>
      </c>
      <c r="D1">
        <v>2</v>
      </c>
      <c r="E1">
        <v>3</v>
      </c>
      <c r="F1" s="9">
        <v>4</v>
      </c>
      <c r="G1">
        <v>5</v>
      </c>
      <c r="H1">
        <v>6</v>
      </c>
      <c r="I1" s="10">
        <v>7</v>
      </c>
      <c r="M1">
        <v>8</v>
      </c>
      <c r="N1">
        <v>9</v>
      </c>
      <c r="O1">
        <v>10</v>
      </c>
      <c r="Q1">
        <v>11</v>
      </c>
      <c r="R1">
        <v>12</v>
      </c>
      <c r="S1">
        <v>13</v>
      </c>
      <c r="T1">
        <v>14</v>
      </c>
    </row>
    <row r="2" spans="3:21" x14ac:dyDescent="0.3">
      <c r="C2" s="37" t="s">
        <v>0</v>
      </c>
      <c r="D2" t="s">
        <v>1</v>
      </c>
      <c r="E2" t="s">
        <v>12</v>
      </c>
      <c r="F2" s="11" t="s">
        <v>13</v>
      </c>
      <c r="G2" t="s">
        <v>2</v>
      </c>
      <c r="H2" t="s">
        <v>14</v>
      </c>
      <c r="I2" s="8" t="s">
        <v>15</v>
      </c>
      <c r="J2" s="8" t="s">
        <v>593</v>
      </c>
      <c r="K2" s="8" t="s">
        <v>594</v>
      </c>
      <c r="L2" s="8" t="s">
        <v>595</v>
      </c>
      <c r="M2" t="s">
        <v>3</v>
      </c>
      <c r="N2" t="s">
        <v>34</v>
      </c>
      <c r="O2" t="s">
        <v>35</v>
      </c>
      <c r="P2" t="s">
        <v>596</v>
      </c>
      <c r="Q2" t="s">
        <v>36</v>
      </c>
      <c r="R2" t="s">
        <v>37</v>
      </c>
      <c r="S2" t="s">
        <v>509</v>
      </c>
      <c r="T2" t="s">
        <v>510</v>
      </c>
      <c r="U2" t="s">
        <v>597</v>
      </c>
    </row>
    <row r="3" spans="3:21" x14ac:dyDescent="0.3">
      <c r="C3" t="s">
        <v>118</v>
      </c>
      <c r="D3" t="s">
        <v>38</v>
      </c>
      <c r="E3" t="s">
        <v>39</v>
      </c>
      <c r="F3" s="10">
        <v>6195551234</v>
      </c>
      <c r="G3" t="s">
        <v>38</v>
      </c>
      <c r="H3" t="s">
        <v>119</v>
      </c>
      <c r="I3" s="10">
        <v>8585551234</v>
      </c>
      <c r="N3" t="s">
        <v>502</v>
      </c>
      <c r="O3" t="s">
        <v>116</v>
      </c>
      <c r="Q3" t="s">
        <v>116</v>
      </c>
      <c r="R3" t="s">
        <v>40</v>
      </c>
      <c r="S3" t="s">
        <v>511</v>
      </c>
      <c r="T3" t="s">
        <v>588</v>
      </c>
    </row>
    <row r="4" spans="3:21" x14ac:dyDescent="0.3">
      <c r="C4" t="s">
        <v>120</v>
      </c>
      <c r="D4" t="s">
        <v>121</v>
      </c>
      <c r="E4" t="s">
        <v>122</v>
      </c>
      <c r="F4" s="10">
        <v>6195555678</v>
      </c>
      <c r="G4" t="s">
        <v>123</v>
      </c>
      <c r="H4" t="s">
        <v>124</v>
      </c>
      <c r="I4" s="10">
        <v>8585555678</v>
      </c>
      <c r="N4" t="s">
        <v>503</v>
      </c>
      <c r="O4" t="s">
        <v>514</v>
      </c>
      <c r="Q4" t="s">
        <v>516</v>
      </c>
      <c r="R4" t="s">
        <v>40</v>
      </c>
      <c r="S4" t="s">
        <v>512</v>
      </c>
      <c r="T4" t="s">
        <v>589</v>
      </c>
    </row>
    <row r="5" spans="3:21" s="2" customFormat="1" x14ac:dyDescent="0.3">
      <c r="C5" t="s">
        <v>125</v>
      </c>
      <c r="D5" t="s">
        <v>126</v>
      </c>
      <c r="E5" t="s">
        <v>127</v>
      </c>
      <c r="F5" s="10">
        <v>6195559123</v>
      </c>
      <c r="G5" t="s">
        <v>126</v>
      </c>
      <c r="H5" t="s">
        <v>127</v>
      </c>
      <c r="I5" s="12">
        <v>8585559123</v>
      </c>
      <c r="J5" s="12"/>
      <c r="K5" s="12"/>
      <c r="L5" s="12"/>
      <c r="M5" s="1"/>
      <c r="N5" s="2" t="s">
        <v>504</v>
      </c>
      <c r="O5" t="s">
        <v>514</v>
      </c>
      <c r="P5"/>
      <c r="Q5" t="s">
        <v>516</v>
      </c>
      <c r="R5" t="s">
        <v>40</v>
      </c>
      <c r="S5" s="2" t="s">
        <v>511</v>
      </c>
      <c r="T5" s="2" t="s">
        <v>590</v>
      </c>
    </row>
    <row r="6" spans="3:21" x14ac:dyDescent="0.3">
      <c r="C6" t="s">
        <v>128</v>
      </c>
      <c r="D6" t="s">
        <v>129</v>
      </c>
      <c r="E6" t="s">
        <v>130</v>
      </c>
      <c r="F6" s="10">
        <v>6195563234</v>
      </c>
      <c r="G6" t="s">
        <v>129</v>
      </c>
      <c r="H6" t="s">
        <v>130</v>
      </c>
      <c r="I6" s="10">
        <v>8585563234</v>
      </c>
      <c r="M6" s="4"/>
      <c r="N6" t="s">
        <v>505</v>
      </c>
      <c r="O6" t="s">
        <v>514</v>
      </c>
      <c r="Q6" t="s">
        <v>516</v>
      </c>
      <c r="R6" t="s">
        <v>40</v>
      </c>
      <c r="S6" t="s">
        <v>513</v>
      </c>
      <c r="T6" t="s">
        <v>590</v>
      </c>
    </row>
    <row r="7" spans="3:21" x14ac:dyDescent="0.3">
      <c r="C7" t="s">
        <v>131</v>
      </c>
      <c r="D7" t="s">
        <v>132</v>
      </c>
      <c r="E7" t="s">
        <v>133</v>
      </c>
      <c r="F7" s="10">
        <v>6195567178.5</v>
      </c>
      <c r="G7" t="s">
        <v>134</v>
      </c>
      <c r="N7" t="s">
        <v>506</v>
      </c>
      <c r="O7" t="s">
        <v>514</v>
      </c>
      <c r="Q7" t="s">
        <v>516</v>
      </c>
      <c r="R7" t="s">
        <v>40</v>
      </c>
      <c r="S7" t="s">
        <v>511</v>
      </c>
      <c r="T7" t="s">
        <v>116</v>
      </c>
    </row>
    <row r="8" spans="3:21" x14ac:dyDescent="0.3">
      <c r="C8" t="s">
        <v>107</v>
      </c>
      <c r="D8" t="s">
        <v>135</v>
      </c>
      <c r="E8" t="s">
        <v>136</v>
      </c>
      <c r="F8" s="10">
        <v>6195571123</v>
      </c>
      <c r="G8" t="s">
        <v>137</v>
      </c>
      <c r="H8" t="s">
        <v>138</v>
      </c>
      <c r="I8" s="12">
        <v>8585571123</v>
      </c>
      <c r="J8" s="12"/>
      <c r="K8" s="12"/>
      <c r="L8" s="12"/>
      <c r="N8" t="s">
        <v>502</v>
      </c>
      <c r="O8" t="s">
        <v>514</v>
      </c>
      <c r="Q8" t="s">
        <v>516</v>
      </c>
      <c r="R8" t="s">
        <v>40</v>
      </c>
      <c r="S8" t="s">
        <v>511</v>
      </c>
      <c r="T8" t="s">
        <v>590</v>
      </c>
    </row>
    <row r="9" spans="3:21" x14ac:dyDescent="0.3">
      <c r="C9" t="s">
        <v>139</v>
      </c>
      <c r="D9" t="s">
        <v>140</v>
      </c>
      <c r="E9" t="s">
        <v>141</v>
      </c>
      <c r="F9" s="10">
        <v>6195575067.5</v>
      </c>
      <c r="G9" t="s">
        <v>142</v>
      </c>
      <c r="H9" t="s">
        <v>143</v>
      </c>
      <c r="I9" s="10">
        <v>8585575067.5</v>
      </c>
      <c r="N9" t="s">
        <v>503</v>
      </c>
      <c r="O9" t="s">
        <v>514</v>
      </c>
      <c r="Q9" t="s">
        <v>516</v>
      </c>
      <c r="R9" t="s">
        <v>40</v>
      </c>
      <c r="S9" t="s">
        <v>512</v>
      </c>
      <c r="T9" t="s">
        <v>590</v>
      </c>
    </row>
    <row r="10" spans="3:21" x14ac:dyDescent="0.3">
      <c r="C10" t="s">
        <v>144</v>
      </c>
      <c r="D10" t="s">
        <v>145</v>
      </c>
      <c r="E10" t="s">
        <v>146</v>
      </c>
      <c r="F10" s="10">
        <v>6195579012</v>
      </c>
      <c r="G10" t="s">
        <v>147</v>
      </c>
      <c r="H10" t="s">
        <v>148</v>
      </c>
      <c r="I10" s="10">
        <v>8585579012</v>
      </c>
      <c r="N10" s="2" t="s">
        <v>504</v>
      </c>
      <c r="O10" t="s">
        <v>514</v>
      </c>
      <c r="Q10" t="s">
        <v>516</v>
      </c>
      <c r="R10" t="s">
        <v>40</v>
      </c>
      <c r="S10" s="2" t="s">
        <v>511</v>
      </c>
      <c r="T10" t="s">
        <v>590</v>
      </c>
    </row>
    <row r="11" spans="3:21" x14ac:dyDescent="0.3">
      <c r="C11" t="s">
        <v>149</v>
      </c>
      <c r="D11" t="s">
        <v>150</v>
      </c>
      <c r="E11" t="s">
        <v>151</v>
      </c>
      <c r="F11" s="10">
        <v>6195582956.5</v>
      </c>
      <c r="G11" t="s">
        <v>152</v>
      </c>
      <c r="H11" t="s">
        <v>153</v>
      </c>
      <c r="I11" s="12">
        <v>8585582956.5</v>
      </c>
      <c r="J11" s="12"/>
      <c r="K11" s="12"/>
      <c r="L11" s="12"/>
      <c r="N11" t="s">
        <v>505</v>
      </c>
      <c r="O11" t="s">
        <v>514</v>
      </c>
      <c r="Q11" t="s">
        <v>516</v>
      </c>
      <c r="R11" t="s">
        <v>507</v>
      </c>
      <c r="S11" t="s">
        <v>513</v>
      </c>
      <c r="T11" t="s">
        <v>588</v>
      </c>
    </row>
    <row r="12" spans="3:21" x14ac:dyDescent="0.3">
      <c r="C12" t="s">
        <v>154</v>
      </c>
      <c r="D12" t="s">
        <v>155</v>
      </c>
      <c r="E12" t="s">
        <v>156</v>
      </c>
      <c r="F12" s="10">
        <v>6195586901</v>
      </c>
      <c r="G12" t="s">
        <v>155</v>
      </c>
      <c r="H12" t="s">
        <v>156</v>
      </c>
      <c r="I12" s="10">
        <v>8585586901</v>
      </c>
      <c r="N12" t="s">
        <v>506</v>
      </c>
      <c r="O12" t="s">
        <v>514</v>
      </c>
      <c r="Q12" t="s">
        <v>516</v>
      </c>
      <c r="R12" t="s">
        <v>40</v>
      </c>
      <c r="S12" t="s">
        <v>511</v>
      </c>
      <c r="T12" t="s">
        <v>589</v>
      </c>
    </row>
    <row r="13" spans="3:21" x14ac:dyDescent="0.3">
      <c r="C13" t="s">
        <v>157</v>
      </c>
      <c r="D13" t="s">
        <v>158</v>
      </c>
      <c r="E13" t="s">
        <v>159</v>
      </c>
      <c r="F13" s="10">
        <v>6195590845.5</v>
      </c>
      <c r="G13" t="s">
        <v>160</v>
      </c>
      <c r="H13" t="s">
        <v>161</v>
      </c>
      <c r="I13" s="10">
        <v>8585590845.5</v>
      </c>
      <c r="N13" t="s">
        <v>502</v>
      </c>
      <c r="O13" t="s">
        <v>514</v>
      </c>
      <c r="Q13" t="s">
        <v>516</v>
      </c>
      <c r="R13" t="s">
        <v>40</v>
      </c>
      <c r="S13" t="s">
        <v>512</v>
      </c>
      <c r="T13" s="2" t="s">
        <v>590</v>
      </c>
    </row>
    <row r="14" spans="3:21" x14ac:dyDescent="0.3">
      <c r="C14" t="s">
        <v>162</v>
      </c>
      <c r="D14" t="s">
        <v>163</v>
      </c>
      <c r="E14" t="s">
        <v>164</v>
      </c>
      <c r="F14" s="10">
        <v>6195594790</v>
      </c>
      <c r="G14" t="s">
        <v>165</v>
      </c>
      <c r="H14" t="s">
        <v>166</v>
      </c>
      <c r="I14" s="12">
        <v>8585594790</v>
      </c>
      <c r="J14" s="12"/>
      <c r="K14" s="12"/>
      <c r="L14" s="12"/>
      <c r="N14" t="s">
        <v>503</v>
      </c>
      <c r="O14" t="s">
        <v>514</v>
      </c>
      <c r="Q14" t="s">
        <v>516</v>
      </c>
      <c r="R14" t="s">
        <v>507</v>
      </c>
      <c r="S14" t="s">
        <v>512</v>
      </c>
      <c r="T14" t="s">
        <v>590</v>
      </c>
    </row>
    <row r="15" spans="3:21" x14ac:dyDescent="0.3">
      <c r="C15" t="s">
        <v>167</v>
      </c>
      <c r="D15" t="s">
        <v>168</v>
      </c>
      <c r="E15" t="s">
        <v>169</v>
      </c>
      <c r="F15" s="10">
        <v>6195598734.5</v>
      </c>
      <c r="G15" t="s">
        <v>170</v>
      </c>
      <c r="H15" t="s">
        <v>171</v>
      </c>
      <c r="I15" s="10">
        <v>8585598734.5</v>
      </c>
      <c r="N15" s="2" t="s">
        <v>504</v>
      </c>
      <c r="O15" t="s">
        <v>514</v>
      </c>
      <c r="Q15" t="s">
        <v>516</v>
      </c>
      <c r="R15" t="s">
        <v>40</v>
      </c>
      <c r="S15" t="s">
        <v>116</v>
      </c>
      <c r="T15" t="s">
        <v>116</v>
      </c>
    </row>
    <row r="16" spans="3:21" x14ac:dyDescent="0.3">
      <c r="C16" t="s">
        <v>172</v>
      </c>
      <c r="D16" t="s">
        <v>173</v>
      </c>
      <c r="F16" s="10">
        <v>6195602679</v>
      </c>
      <c r="G16" t="s">
        <v>174</v>
      </c>
      <c r="N16" t="s">
        <v>505</v>
      </c>
      <c r="O16" t="s">
        <v>514</v>
      </c>
      <c r="Q16" t="s">
        <v>516</v>
      </c>
      <c r="R16" t="s">
        <v>40</v>
      </c>
      <c r="S16" t="s">
        <v>513</v>
      </c>
      <c r="T16" t="s">
        <v>590</v>
      </c>
    </row>
    <row r="17" spans="3:20" x14ac:dyDescent="0.3">
      <c r="C17" t="s">
        <v>175</v>
      </c>
      <c r="D17" t="s">
        <v>176</v>
      </c>
      <c r="E17" t="s">
        <v>177</v>
      </c>
      <c r="F17" s="10">
        <v>6195606623.5</v>
      </c>
      <c r="G17" t="s">
        <v>178</v>
      </c>
      <c r="H17" t="s">
        <v>179</v>
      </c>
      <c r="I17" s="12">
        <v>8585606623.5</v>
      </c>
      <c r="J17" s="12"/>
      <c r="K17" s="12"/>
      <c r="L17" s="12"/>
      <c r="N17" t="s">
        <v>506</v>
      </c>
      <c r="O17" t="s">
        <v>514</v>
      </c>
      <c r="Q17" t="s">
        <v>516</v>
      </c>
      <c r="R17" t="s">
        <v>40</v>
      </c>
      <c r="S17" t="s">
        <v>511</v>
      </c>
      <c r="T17" t="s">
        <v>590</v>
      </c>
    </row>
    <row r="18" spans="3:20" x14ac:dyDescent="0.3">
      <c r="C18" t="s">
        <v>180</v>
      </c>
      <c r="D18" t="s">
        <v>181</v>
      </c>
      <c r="E18" t="s">
        <v>182</v>
      </c>
      <c r="F18" s="10">
        <v>6195610568</v>
      </c>
      <c r="G18" t="s">
        <v>183</v>
      </c>
      <c r="H18" t="s">
        <v>184</v>
      </c>
      <c r="I18" s="10">
        <v>8585610568</v>
      </c>
      <c r="N18" t="s">
        <v>502</v>
      </c>
      <c r="O18" t="s">
        <v>514</v>
      </c>
      <c r="Q18" t="s">
        <v>516</v>
      </c>
      <c r="R18" t="s">
        <v>40</v>
      </c>
      <c r="S18" t="s">
        <v>511</v>
      </c>
      <c r="T18" t="s">
        <v>590</v>
      </c>
    </row>
    <row r="19" spans="3:20" x14ac:dyDescent="0.3">
      <c r="C19" t="s">
        <v>185</v>
      </c>
      <c r="D19" t="s">
        <v>186</v>
      </c>
      <c r="E19" t="s">
        <v>187</v>
      </c>
      <c r="F19" s="10">
        <v>6195614512.5</v>
      </c>
      <c r="G19" t="s">
        <v>188</v>
      </c>
      <c r="H19" t="s">
        <v>189</v>
      </c>
      <c r="I19" s="10">
        <v>8585614512.5</v>
      </c>
      <c r="N19" t="s">
        <v>503</v>
      </c>
      <c r="O19" t="s">
        <v>514</v>
      </c>
      <c r="Q19" t="s">
        <v>517</v>
      </c>
      <c r="R19" t="s">
        <v>40</v>
      </c>
      <c r="S19" t="s">
        <v>512</v>
      </c>
      <c r="T19" t="s">
        <v>588</v>
      </c>
    </row>
    <row r="20" spans="3:20" x14ac:dyDescent="0.3">
      <c r="C20" t="s">
        <v>190</v>
      </c>
      <c r="D20" t="s">
        <v>191</v>
      </c>
      <c r="E20" t="s">
        <v>192</v>
      </c>
      <c r="F20" s="10">
        <v>6195618457</v>
      </c>
      <c r="G20" t="s">
        <v>193</v>
      </c>
      <c r="H20" t="s">
        <v>194</v>
      </c>
      <c r="I20" s="12">
        <v>8585618457</v>
      </c>
      <c r="J20" s="12"/>
      <c r="K20" s="12"/>
      <c r="L20" s="12"/>
      <c r="N20" s="2" t="s">
        <v>504</v>
      </c>
      <c r="O20" t="s">
        <v>514</v>
      </c>
      <c r="Q20" t="s">
        <v>517</v>
      </c>
      <c r="R20" t="s">
        <v>40</v>
      </c>
      <c r="S20" s="2" t="s">
        <v>511</v>
      </c>
      <c r="T20" t="s">
        <v>589</v>
      </c>
    </row>
    <row r="21" spans="3:20" x14ac:dyDescent="0.3">
      <c r="C21" t="s">
        <v>108</v>
      </c>
      <c r="D21" t="s">
        <v>195</v>
      </c>
      <c r="E21" t="s">
        <v>196</v>
      </c>
      <c r="F21" s="10">
        <v>6195622401.5</v>
      </c>
      <c r="G21" t="s">
        <v>197</v>
      </c>
      <c r="H21" t="s">
        <v>198</v>
      </c>
      <c r="I21" s="10">
        <v>8585622401.5</v>
      </c>
      <c r="N21" t="s">
        <v>505</v>
      </c>
      <c r="O21" t="s">
        <v>514</v>
      </c>
      <c r="Q21" t="s">
        <v>516</v>
      </c>
      <c r="R21" t="s">
        <v>40</v>
      </c>
      <c r="S21" t="s">
        <v>513</v>
      </c>
      <c r="T21" s="2" t="s">
        <v>590</v>
      </c>
    </row>
    <row r="22" spans="3:20" x14ac:dyDescent="0.3">
      <c r="C22" t="s">
        <v>199</v>
      </c>
      <c r="D22" t="s">
        <v>200</v>
      </c>
      <c r="E22" t="s">
        <v>201</v>
      </c>
      <c r="F22" s="10">
        <v>6195626346</v>
      </c>
      <c r="G22" t="s">
        <v>202</v>
      </c>
      <c r="H22" t="s">
        <v>203</v>
      </c>
      <c r="I22" s="10">
        <v>8585626346</v>
      </c>
      <c r="N22" t="s">
        <v>506</v>
      </c>
      <c r="O22" t="s">
        <v>514</v>
      </c>
      <c r="Q22" t="s">
        <v>516</v>
      </c>
      <c r="R22" t="s">
        <v>40</v>
      </c>
      <c r="S22" t="s">
        <v>511</v>
      </c>
      <c r="T22" t="s">
        <v>590</v>
      </c>
    </row>
    <row r="23" spans="3:20" x14ac:dyDescent="0.3">
      <c r="C23" t="s">
        <v>204</v>
      </c>
      <c r="D23" t="s">
        <v>205</v>
      </c>
      <c r="E23" t="s">
        <v>206</v>
      </c>
      <c r="F23" s="10">
        <v>6195630290.5</v>
      </c>
      <c r="G23" t="s">
        <v>207</v>
      </c>
      <c r="H23" t="s">
        <v>208</v>
      </c>
      <c r="I23" s="12">
        <v>8585630290.5</v>
      </c>
      <c r="J23" s="12"/>
      <c r="K23" s="12"/>
      <c r="L23" s="12"/>
      <c r="N23" t="s">
        <v>502</v>
      </c>
      <c r="O23" t="s">
        <v>508</v>
      </c>
      <c r="Q23" t="s">
        <v>516</v>
      </c>
      <c r="R23" t="s">
        <v>40</v>
      </c>
      <c r="S23" t="s">
        <v>116</v>
      </c>
      <c r="T23" t="s">
        <v>116</v>
      </c>
    </row>
    <row r="24" spans="3:20" x14ac:dyDescent="0.3">
      <c r="C24" t="s">
        <v>209</v>
      </c>
      <c r="D24" t="s">
        <v>210</v>
      </c>
      <c r="E24" t="s">
        <v>211</v>
      </c>
      <c r="F24" s="10">
        <v>6195634235</v>
      </c>
      <c r="G24" t="s">
        <v>212</v>
      </c>
      <c r="N24" t="s">
        <v>503</v>
      </c>
      <c r="O24" t="s">
        <v>508</v>
      </c>
      <c r="Q24" t="s">
        <v>516</v>
      </c>
      <c r="R24" t="s">
        <v>40</v>
      </c>
      <c r="S24" t="s">
        <v>512</v>
      </c>
      <c r="T24" t="s">
        <v>590</v>
      </c>
    </row>
    <row r="25" spans="3:20" x14ac:dyDescent="0.3">
      <c r="C25" t="s">
        <v>109</v>
      </c>
      <c r="D25" t="s">
        <v>213</v>
      </c>
      <c r="E25" t="s">
        <v>214</v>
      </c>
      <c r="F25" s="10">
        <v>6195638179.5</v>
      </c>
      <c r="G25" t="s">
        <v>215</v>
      </c>
      <c r="H25" t="s">
        <v>216</v>
      </c>
      <c r="I25" s="10">
        <v>8585638179.5</v>
      </c>
      <c r="N25" s="2" t="s">
        <v>504</v>
      </c>
      <c r="O25" t="s">
        <v>508</v>
      </c>
      <c r="Q25" t="s">
        <v>516</v>
      </c>
      <c r="R25" t="s">
        <v>40</v>
      </c>
      <c r="S25" s="2" t="s">
        <v>511</v>
      </c>
      <c r="T25" t="s">
        <v>590</v>
      </c>
    </row>
    <row r="26" spans="3:20" x14ac:dyDescent="0.3">
      <c r="C26" t="s">
        <v>217</v>
      </c>
      <c r="D26" t="s">
        <v>218</v>
      </c>
      <c r="E26" t="s">
        <v>219</v>
      </c>
      <c r="F26" s="10">
        <v>6195642124</v>
      </c>
      <c r="I26" s="12"/>
      <c r="J26" s="12"/>
      <c r="K26" s="12"/>
      <c r="L26" s="12"/>
      <c r="N26" t="s">
        <v>505</v>
      </c>
      <c r="O26" t="s">
        <v>508</v>
      </c>
      <c r="Q26" t="s">
        <v>516</v>
      </c>
      <c r="R26" t="s">
        <v>40</v>
      </c>
      <c r="S26" t="s">
        <v>513</v>
      </c>
      <c r="T26" t="s">
        <v>590</v>
      </c>
    </row>
    <row r="27" spans="3:20" x14ac:dyDescent="0.3">
      <c r="C27" t="s">
        <v>30</v>
      </c>
      <c r="D27" t="s">
        <v>220</v>
      </c>
      <c r="E27" t="s">
        <v>221</v>
      </c>
      <c r="F27" s="10">
        <v>6195646068.5</v>
      </c>
      <c r="G27" t="s">
        <v>222</v>
      </c>
      <c r="H27" t="s">
        <v>223</v>
      </c>
      <c r="I27" s="10">
        <v>8585646068.5</v>
      </c>
      <c r="N27" t="s">
        <v>506</v>
      </c>
      <c r="O27" t="s">
        <v>508</v>
      </c>
      <c r="Q27" t="s">
        <v>516</v>
      </c>
      <c r="R27" t="s">
        <v>40</v>
      </c>
      <c r="S27" t="s">
        <v>511</v>
      </c>
      <c r="T27" t="s">
        <v>588</v>
      </c>
    </row>
    <row r="28" spans="3:20" x14ac:dyDescent="0.3">
      <c r="C28" t="s">
        <v>31</v>
      </c>
      <c r="D28" t="s">
        <v>224</v>
      </c>
      <c r="E28" t="s">
        <v>225</v>
      </c>
      <c r="F28" s="10">
        <v>6195650013</v>
      </c>
      <c r="G28" t="s">
        <v>226</v>
      </c>
      <c r="H28" t="s">
        <v>227</v>
      </c>
      <c r="I28" s="10">
        <v>8585650013</v>
      </c>
      <c r="N28" t="s">
        <v>502</v>
      </c>
      <c r="O28" t="s">
        <v>508</v>
      </c>
      <c r="Q28" t="s">
        <v>516</v>
      </c>
      <c r="R28" t="s">
        <v>40</v>
      </c>
      <c r="S28" t="s">
        <v>511</v>
      </c>
      <c r="T28" t="s">
        <v>589</v>
      </c>
    </row>
    <row r="29" spans="3:20" x14ac:dyDescent="0.3">
      <c r="C29" t="s">
        <v>228</v>
      </c>
      <c r="D29" t="s">
        <v>229</v>
      </c>
      <c r="E29" t="s">
        <v>230</v>
      </c>
      <c r="F29" s="10">
        <v>6195653957.5</v>
      </c>
      <c r="G29" t="s">
        <v>231</v>
      </c>
      <c r="H29" t="s">
        <v>232</v>
      </c>
      <c r="I29" s="12">
        <v>8585653957.5</v>
      </c>
      <c r="J29" s="12"/>
      <c r="K29" s="12"/>
      <c r="L29" s="12"/>
      <c r="N29" t="s">
        <v>503</v>
      </c>
      <c r="O29" t="s">
        <v>116</v>
      </c>
      <c r="Q29" t="s">
        <v>116</v>
      </c>
      <c r="R29" t="s">
        <v>507</v>
      </c>
      <c r="S29" t="s">
        <v>512</v>
      </c>
      <c r="T29" s="2" t="s">
        <v>590</v>
      </c>
    </row>
    <row r="30" spans="3:20" x14ac:dyDescent="0.3">
      <c r="C30" t="s">
        <v>233</v>
      </c>
      <c r="D30" t="s">
        <v>234</v>
      </c>
      <c r="E30" t="s">
        <v>235</v>
      </c>
      <c r="F30" s="10">
        <v>6195657902</v>
      </c>
      <c r="G30" t="s">
        <v>236</v>
      </c>
      <c r="H30" t="s">
        <v>237</v>
      </c>
      <c r="I30" s="10">
        <v>8585657902</v>
      </c>
      <c r="N30" s="2" t="s">
        <v>504</v>
      </c>
      <c r="O30" t="s">
        <v>116</v>
      </c>
      <c r="Q30" t="s">
        <v>116</v>
      </c>
      <c r="R30" t="s">
        <v>40</v>
      </c>
      <c r="S30" s="2" t="s">
        <v>511</v>
      </c>
      <c r="T30" t="s">
        <v>590</v>
      </c>
    </row>
    <row r="31" spans="3:20" x14ac:dyDescent="0.3">
      <c r="C31" t="s">
        <v>238</v>
      </c>
      <c r="D31" t="s">
        <v>239</v>
      </c>
      <c r="E31" t="s">
        <v>240</v>
      </c>
      <c r="F31" s="10">
        <v>6195661846.5</v>
      </c>
      <c r="G31" t="s">
        <v>241</v>
      </c>
      <c r="N31" t="s">
        <v>505</v>
      </c>
      <c r="O31" t="s">
        <v>116</v>
      </c>
      <c r="Q31" t="s">
        <v>116</v>
      </c>
      <c r="R31" t="s">
        <v>40</v>
      </c>
      <c r="S31" t="s">
        <v>116</v>
      </c>
      <c r="T31" t="s">
        <v>116</v>
      </c>
    </row>
    <row r="32" spans="3:20" x14ac:dyDescent="0.3">
      <c r="C32" t="s">
        <v>242</v>
      </c>
      <c r="D32" t="s">
        <v>243</v>
      </c>
      <c r="E32" t="s">
        <v>244</v>
      </c>
      <c r="F32" s="10">
        <v>6195665791</v>
      </c>
      <c r="G32" t="s">
        <v>245</v>
      </c>
      <c r="H32" t="s">
        <v>246</v>
      </c>
      <c r="I32" s="12">
        <v>8585665791</v>
      </c>
      <c r="J32" s="12"/>
      <c r="K32" s="12"/>
      <c r="L32" s="12"/>
      <c r="N32" t="s">
        <v>506</v>
      </c>
      <c r="O32" t="s">
        <v>116</v>
      </c>
      <c r="Q32" t="s">
        <v>116</v>
      </c>
      <c r="R32" t="s">
        <v>40</v>
      </c>
      <c r="S32" t="s">
        <v>511</v>
      </c>
      <c r="T32" t="s">
        <v>590</v>
      </c>
    </row>
    <row r="33" spans="3:20" x14ac:dyDescent="0.3">
      <c r="C33" t="s">
        <v>247</v>
      </c>
      <c r="D33" t="s">
        <v>248</v>
      </c>
      <c r="E33" t="s">
        <v>249</v>
      </c>
      <c r="F33" s="10">
        <v>6195669735.5</v>
      </c>
      <c r="G33" t="s">
        <v>250</v>
      </c>
      <c r="H33" t="s">
        <v>251</v>
      </c>
      <c r="I33" s="10">
        <v>8585669735.5</v>
      </c>
      <c r="N33" t="s">
        <v>502</v>
      </c>
      <c r="O33" t="s">
        <v>514</v>
      </c>
      <c r="Q33" t="s">
        <v>517</v>
      </c>
      <c r="R33" t="s">
        <v>40</v>
      </c>
      <c r="S33" t="s">
        <v>512</v>
      </c>
      <c r="T33" t="s">
        <v>590</v>
      </c>
    </row>
    <row r="34" spans="3:20" x14ac:dyDescent="0.3">
      <c r="C34" t="s">
        <v>32</v>
      </c>
      <c r="D34" t="s">
        <v>252</v>
      </c>
      <c r="E34" t="s">
        <v>253</v>
      </c>
      <c r="F34" s="10">
        <v>6195673680</v>
      </c>
      <c r="G34" t="s">
        <v>254</v>
      </c>
      <c r="N34" t="s">
        <v>503</v>
      </c>
      <c r="O34" t="s">
        <v>514</v>
      </c>
      <c r="Q34" t="s">
        <v>517</v>
      </c>
      <c r="R34" t="s">
        <v>40</v>
      </c>
      <c r="S34" t="s">
        <v>512</v>
      </c>
      <c r="T34" t="s">
        <v>590</v>
      </c>
    </row>
    <row r="35" spans="3:20" x14ac:dyDescent="0.3">
      <c r="C35" t="s">
        <v>255</v>
      </c>
      <c r="D35" t="s">
        <v>256</v>
      </c>
      <c r="E35" t="s">
        <v>257</v>
      </c>
      <c r="F35" s="10">
        <v>6195677624.5</v>
      </c>
      <c r="G35" t="s">
        <v>258</v>
      </c>
      <c r="I35" s="12"/>
      <c r="J35" s="12"/>
      <c r="K35" s="12"/>
      <c r="L35" s="12"/>
      <c r="N35" s="2" t="s">
        <v>504</v>
      </c>
      <c r="O35" t="s">
        <v>514</v>
      </c>
      <c r="Q35" t="s">
        <v>516</v>
      </c>
      <c r="R35" t="s">
        <v>40</v>
      </c>
      <c r="S35" s="2" t="s">
        <v>511</v>
      </c>
      <c r="T35" t="s">
        <v>588</v>
      </c>
    </row>
    <row r="36" spans="3:20" x14ac:dyDescent="0.3">
      <c r="C36" t="s">
        <v>259</v>
      </c>
      <c r="D36" t="s">
        <v>260</v>
      </c>
      <c r="E36" t="s">
        <v>261</v>
      </c>
      <c r="F36" s="10">
        <v>6195681569</v>
      </c>
      <c r="G36" t="s">
        <v>262</v>
      </c>
      <c r="H36" t="s">
        <v>263</v>
      </c>
      <c r="I36" s="10">
        <v>8585681569</v>
      </c>
      <c r="N36" t="s">
        <v>505</v>
      </c>
      <c r="O36" t="s">
        <v>514</v>
      </c>
      <c r="Q36" t="s">
        <v>516</v>
      </c>
      <c r="R36" t="s">
        <v>40</v>
      </c>
      <c r="S36" t="s">
        <v>513</v>
      </c>
      <c r="T36" t="s">
        <v>589</v>
      </c>
    </row>
    <row r="37" spans="3:20" x14ac:dyDescent="0.3">
      <c r="C37" t="s">
        <v>264</v>
      </c>
      <c r="D37" t="s">
        <v>265</v>
      </c>
      <c r="E37" t="s">
        <v>266</v>
      </c>
      <c r="F37" s="10">
        <v>6195685513.5</v>
      </c>
      <c r="G37" t="s">
        <v>267</v>
      </c>
      <c r="H37" t="s">
        <v>268</v>
      </c>
      <c r="I37" s="10">
        <v>8585685513.5</v>
      </c>
      <c r="N37" t="s">
        <v>506</v>
      </c>
      <c r="O37" t="s">
        <v>514</v>
      </c>
      <c r="Q37" t="s">
        <v>517</v>
      </c>
      <c r="R37" t="s">
        <v>40</v>
      </c>
      <c r="S37" t="s">
        <v>511</v>
      </c>
      <c r="T37" s="2" t="s">
        <v>590</v>
      </c>
    </row>
    <row r="38" spans="3:20" x14ac:dyDescent="0.3">
      <c r="C38" t="s">
        <v>269</v>
      </c>
      <c r="D38" t="s">
        <v>270</v>
      </c>
      <c r="E38" t="s">
        <v>271</v>
      </c>
      <c r="F38" s="10">
        <v>6195689458</v>
      </c>
      <c r="G38" t="s">
        <v>272</v>
      </c>
      <c r="H38" t="s">
        <v>273</v>
      </c>
      <c r="I38" s="12">
        <v>8585689458</v>
      </c>
      <c r="J38" s="12"/>
      <c r="K38" s="12"/>
      <c r="L38" s="12"/>
      <c r="N38" t="s">
        <v>502</v>
      </c>
      <c r="O38" t="s">
        <v>508</v>
      </c>
      <c r="Q38" t="s">
        <v>516</v>
      </c>
      <c r="R38" t="s">
        <v>40</v>
      </c>
      <c r="S38" t="s">
        <v>511</v>
      </c>
      <c r="T38" t="s">
        <v>590</v>
      </c>
    </row>
    <row r="39" spans="3:20" x14ac:dyDescent="0.3">
      <c r="C39" t="s">
        <v>111</v>
      </c>
      <c r="D39" t="s">
        <v>274</v>
      </c>
      <c r="E39" t="s">
        <v>275</v>
      </c>
      <c r="F39" s="10">
        <v>6195693402.5</v>
      </c>
      <c r="G39" t="s">
        <v>276</v>
      </c>
      <c r="H39" t="s">
        <v>277</v>
      </c>
      <c r="I39" s="10">
        <v>8585693402.5</v>
      </c>
      <c r="N39" t="s">
        <v>503</v>
      </c>
      <c r="O39" t="s">
        <v>116</v>
      </c>
      <c r="Q39" t="s">
        <v>116</v>
      </c>
      <c r="R39" t="s">
        <v>40</v>
      </c>
      <c r="S39" t="s">
        <v>116</v>
      </c>
      <c r="T39" t="s">
        <v>116</v>
      </c>
    </row>
    <row r="40" spans="3:20" x14ac:dyDescent="0.3">
      <c r="C40" t="s">
        <v>278</v>
      </c>
      <c r="D40" t="s">
        <v>279</v>
      </c>
      <c r="E40" t="s">
        <v>280</v>
      </c>
      <c r="F40" s="10">
        <v>6195697347</v>
      </c>
      <c r="G40" t="s">
        <v>281</v>
      </c>
      <c r="H40" t="s">
        <v>282</v>
      </c>
      <c r="I40" s="10">
        <v>8585697347</v>
      </c>
      <c r="N40" s="2" t="s">
        <v>504</v>
      </c>
      <c r="O40" t="s">
        <v>508</v>
      </c>
      <c r="Q40" t="s">
        <v>516</v>
      </c>
      <c r="R40" t="s">
        <v>40</v>
      </c>
      <c r="S40" s="2" t="s">
        <v>511</v>
      </c>
      <c r="T40" t="s">
        <v>590</v>
      </c>
    </row>
    <row r="41" spans="3:20" x14ac:dyDescent="0.3">
      <c r="C41" t="s">
        <v>283</v>
      </c>
      <c r="D41" t="s">
        <v>284</v>
      </c>
      <c r="E41" t="s">
        <v>285</v>
      </c>
      <c r="F41" s="10">
        <v>6195701291.5</v>
      </c>
      <c r="G41" t="s">
        <v>284</v>
      </c>
      <c r="H41" t="s">
        <v>285</v>
      </c>
      <c r="I41" s="12">
        <v>8585701291.5</v>
      </c>
      <c r="J41" s="12"/>
      <c r="K41" s="12"/>
      <c r="L41" s="12"/>
      <c r="N41" t="s">
        <v>505</v>
      </c>
      <c r="O41" t="s">
        <v>116</v>
      </c>
      <c r="Q41" t="s">
        <v>116</v>
      </c>
      <c r="R41" t="s">
        <v>40</v>
      </c>
      <c r="S41" t="s">
        <v>513</v>
      </c>
      <c r="T41" t="s">
        <v>590</v>
      </c>
    </row>
    <row r="42" spans="3:20" x14ac:dyDescent="0.3">
      <c r="C42" t="s">
        <v>286</v>
      </c>
      <c r="D42" t="s">
        <v>287</v>
      </c>
      <c r="E42" t="s">
        <v>288</v>
      </c>
      <c r="F42" s="10">
        <v>6195705236</v>
      </c>
      <c r="N42" t="s">
        <v>506</v>
      </c>
      <c r="O42" t="s">
        <v>514</v>
      </c>
      <c r="Q42" t="s">
        <v>517</v>
      </c>
      <c r="R42" t="s">
        <v>40</v>
      </c>
      <c r="S42" t="s">
        <v>511</v>
      </c>
      <c r="T42" t="s">
        <v>590</v>
      </c>
    </row>
    <row r="43" spans="3:20" x14ac:dyDescent="0.3">
      <c r="C43" t="s">
        <v>112</v>
      </c>
      <c r="D43" t="s">
        <v>289</v>
      </c>
      <c r="E43" t="s">
        <v>290</v>
      </c>
      <c r="F43" s="10">
        <v>6195709180.5</v>
      </c>
      <c r="G43" t="s">
        <v>291</v>
      </c>
      <c r="H43" t="s">
        <v>292</v>
      </c>
      <c r="I43" s="10">
        <v>8585709180.5</v>
      </c>
      <c r="N43" t="s">
        <v>502</v>
      </c>
      <c r="O43" t="s">
        <v>514</v>
      </c>
      <c r="Q43" t="s">
        <v>516</v>
      </c>
      <c r="R43" t="s">
        <v>40</v>
      </c>
      <c r="S43" t="s">
        <v>512</v>
      </c>
      <c r="T43" t="s">
        <v>588</v>
      </c>
    </row>
    <row r="44" spans="3:20" x14ac:dyDescent="0.3">
      <c r="C44" t="s">
        <v>293</v>
      </c>
      <c r="D44" t="s">
        <v>294</v>
      </c>
      <c r="E44" t="s">
        <v>295</v>
      </c>
      <c r="F44" s="10">
        <v>6195713125</v>
      </c>
      <c r="G44" t="s">
        <v>296</v>
      </c>
      <c r="H44" t="s">
        <v>297</v>
      </c>
      <c r="I44" s="12">
        <v>8585713125</v>
      </c>
      <c r="J44" s="12"/>
      <c r="K44" s="12"/>
      <c r="L44" s="12"/>
      <c r="N44" t="s">
        <v>503</v>
      </c>
      <c r="O44" t="s">
        <v>508</v>
      </c>
      <c r="Q44" t="s">
        <v>516</v>
      </c>
      <c r="R44" t="s">
        <v>40</v>
      </c>
      <c r="S44" t="s">
        <v>512</v>
      </c>
      <c r="T44" t="s">
        <v>589</v>
      </c>
    </row>
    <row r="45" spans="3:20" x14ac:dyDescent="0.3">
      <c r="C45" t="s">
        <v>298</v>
      </c>
      <c r="D45" t="s">
        <v>299</v>
      </c>
      <c r="E45" t="s">
        <v>300</v>
      </c>
      <c r="F45" s="10">
        <v>6195717069.5</v>
      </c>
      <c r="G45" t="s">
        <v>301</v>
      </c>
      <c r="N45" s="2" t="s">
        <v>504</v>
      </c>
      <c r="O45" t="s">
        <v>508</v>
      </c>
      <c r="Q45" t="s">
        <v>516</v>
      </c>
      <c r="R45" t="s">
        <v>40</v>
      </c>
      <c r="S45" s="2" t="s">
        <v>511</v>
      </c>
      <c r="T45" s="2" t="s">
        <v>590</v>
      </c>
    </row>
    <row r="46" spans="3:20" x14ac:dyDescent="0.3">
      <c r="C46" t="s">
        <v>302</v>
      </c>
      <c r="D46" t="s">
        <v>303</v>
      </c>
      <c r="E46" t="s">
        <v>304</v>
      </c>
      <c r="F46" s="10">
        <v>6195721014</v>
      </c>
      <c r="G46" t="s">
        <v>305</v>
      </c>
      <c r="H46" t="s">
        <v>306</v>
      </c>
      <c r="I46" s="10">
        <v>8585721014</v>
      </c>
      <c r="N46" t="s">
        <v>505</v>
      </c>
      <c r="O46" t="s">
        <v>508</v>
      </c>
      <c r="Q46" t="s">
        <v>516</v>
      </c>
      <c r="R46" t="s">
        <v>40</v>
      </c>
      <c r="S46" t="s">
        <v>513</v>
      </c>
      <c r="T46" t="s">
        <v>590</v>
      </c>
    </row>
    <row r="47" spans="3:20" x14ac:dyDescent="0.3">
      <c r="C47" t="s">
        <v>307</v>
      </c>
      <c r="D47" t="s">
        <v>308</v>
      </c>
      <c r="E47" t="s">
        <v>309</v>
      </c>
      <c r="F47" s="10">
        <v>6195724958.5</v>
      </c>
      <c r="G47" t="s">
        <v>310</v>
      </c>
      <c r="H47" t="s">
        <v>311</v>
      </c>
      <c r="I47" s="12">
        <v>8585724958.5</v>
      </c>
      <c r="J47" s="12"/>
      <c r="K47" s="12"/>
      <c r="L47" s="12"/>
      <c r="N47" t="s">
        <v>506</v>
      </c>
      <c r="O47" t="s">
        <v>508</v>
      </c>
      <c r="Q47" t="s">
        <v>517</v>
      </c>
      <c r="R47" t="s">
        <v>40</v>
      </c>
      <c r="S47" t="s">
        <v>116</v>
      </c>
      <c r="T47" t="s">
        <v>116</v>
      </c>
    </row>
    <row r="48" spans="3:20" x14ac:dyDescent="0.3">
      <c r="C48" t="s">
        <v>312</v>
      </c>
      <c r="D48" t="s">
        <v>313</v>
      </c>
      <c r="E48" t="s">
        <v>314</v>
      </c>
      <c r="F48" s="10">
        <v>6195728903</v>
      </c>
      <c r="G48" t="s">
        <v>315</v>
      </c>
      <c r="H48" t="s">
        <v>316</v>
      </c>
      <c r="I48" s="10">
        <v>8585728903</v>
      </c>
      <c r="N48" t="s">
        <v>502</v>
      </c>
      <c r="O48" t="s">
        <v>116</v>
      </c>
      <c r="Q48" t="s">
        <v>116</v>
      </c>
      <c r="R48" t="s">
        <v>40</v>
      </c>
      <c r="S48" t="s">
        <v>511</v>
      </c>
      <c r="T48" t="s">
        <v>590</v>
      </c>
    </row>
    <row r="49" spans="3:20" x14ac:dyDescent="0.3">
      <c r="C49" t="s">
        <v>317</v>
      </c>
      <c r="D49" t="s">
        <v>318</v>
      </c>
      <c r="E49" t="s">
        <v>319</v>
      </c>
      <c r="F49" s="10">
        <v>6195732847.5</v>
      </c>
      <c r="G49" t="s">
        <v>320</v>
      </c>
      <c r="H49" t="s">
        <v>321</v>
      </c>
      <c r="I49" s="10">
        <v>8585732847.5</v>
      </c>
      <c r="N49" t="s">
        <v>503</v>
      </c>
      <c r="O49" t="s">
        <v>508</v>
      </c>
      <c r="Q49" t="s">
        <v>516</v>
      </c>
      <c r="R49" t="s">
        <v>507</v>
      </c>
      <c r="S49" t="s">
        <v>512</v>
      </c>
      <c r="T49" t="s">
        <v>590</v>
      </c>
    </row>
    <row r="50" spans="3:20" x14ac:dyDescent="0.3">
      <c r="C50" t="s">
        <v>322</v>
      </c>
      <c r="D50" t="s">
        <v>323</v>
      </c>
      <c r="E50" t="s">
        <v>324</v>
      </c>
      <c r="F50" s="10">
        <v>6195736792</v>
      </c>
      <c r="G50" t="s">
        <v>323</v>
      </c>
      <c r="H50" t="s">
        <v>324</v>
      </c>
      <c r="I50" s="12">
        <v>8585736792</v>
      </c>
      <c r="J50" s="12"/>
      <c r="K50" s="12"/>
      <c r="L50" s="12"/>
      <c r="N50" s="2" t="s">
        <v>504</v>
      </c>
      <c r="O50" t="s">
        <v>514</v>
      </c>
      <c r="Q50" t="s">
        <v>516</v>
      </c>
      <c r="R50" t="s">
        <v>40</v>
      </c>
      <c r="S50" s="2" t="s">
        <v>511</v>
      </c>
      <c r="T50" t="s">
        <v>590</v>
      </c>
    </row>
    <row r="51" spans="3:20" x14ac:dyDescent="0.3">
      <c r="C51" t="s">
        <v>325</v>
      </c>
      <c r="D51" t="s">
        <v>326</v>
      </c>
      <c r="E51" t="s">
        <v>327</v>
      </c>
      <c r="F51" s="10">
        <v>6195740736.5</v>
      </c>
      <c r="G51" t="s">
        <v>328</v>
      </c>
      <c r="H51" t="s">
        <v>329</v>
      </c>
      <c r="I51" s="10">
        <v>8585740736.5</v>
      </c>
      <c r="N51" t="s">
        <v>505</v>
      </c>
      <c r="O51" t="s">
        <v>508</v>
      </c>
      <c r="Q51" t="s">
        <v>516</v>
      </c>
      <c r="R51" t="s">
        <v>40</v>
      </c>
      <c r="S51" t="s">
        <v>513</v>
      </c>
      <c r="T51" t="s">
        <v>588</v>
      </c>
    </row>
    <row r="52" spans="3:20" x14ac:dyDescent="0.3">
      <c r="C52" t="s">
        <v>330</v>
      </c>
      <c r="D52" t="s">
        <v>41</v>
      </c>
      <c r="E52" t="s">
        <v>331</v>
      </c>
      <c r="F52" s="10">
        <v>6195744681</v>
      </c>
      <c r="G52" t="s">
        <v>332</v>
      </c>
      <c r="H52" t="s">
        <v>333</v>
      </c>
      <c r="I52" s="10">
        <v>8585744681</v>
      </c>
      <c r="N52" t="s">
        <v>506</v>
      </c>
      <c r="O52" t="s">
        <v>508</v>
      </c>
      <c r="Q52" t="s">
        <v>517</v>
      </c>
      <c r="R52" t="s">
        <v>40</v>
      </c>
      <c r="S52" t="s">
        <v>511</v>
      </c>
      <c r="T52" t="s">
        <v>589</v>
      </c>
    </row>
    <row r="53" spans="3:20" x14ac:dyDescent="0.3">
      <c r="C53" t="s">
        <v>334</v>
      </c>
      <c r="D53" t="s">
        <v>335</v>
      </c>
      <c r="E53" t="s">
        <v>336</v>
      </c>
      <c r="F53" s="10">
        <v>6195748625.5</v>
      </c>
      <c r="G53" t="s">
        <v>335</v>
      </c>
      <c r="H53" t="s">
        <v>336</v>
      </c>
      <c r="I53" s="12">
        <v>8585748625.5</v>
      </c>
      <c r="J53" s="12"/>
      <c r="K53" s="12"/>
      <c r="L53" s="12"/>
      <c r="N53" t="s">
        <v>502</v>
      </c>
      <c r="O53" t="s">
        <v>116</v>
      </c>
      <c r="Q53" t="s">
        <v>116</v>
      </c>
      <c r="R53" t="s">
        <v>40</v>
      </c>
      <c r="S53" t="s">
        <v>512</v>
      </c>
      <c r="T53" s="2" t="s">
        <v>590</v>
      </c>
    </row>
    <row r="54" spans="3:20" x14ac:dyDescent="0.3">
      <c r="C54" t="s">
        <v>337</v>
      </c>
      <c r="D54" t="s">
        <v>338</v>
      </c>
      <c r="E54" t="s">
        <v>339</v>
      </c>
      <c r="F54" s="10">
        <v>6195752570</v>
      </c>
      <c r="G54" t="s">
        <v>340</v>
      </c>
      <c r="H54" t="s">
        <v>341</v>
      </c>
      <c r="I54" s="10">
        <v>8585752570</v>
      </c>
      <c r="N54" t="s">
        <v>503</v>
      </c>
      <c r="O54" t="s">
        <v>514</v>
      </c>
      <c r="Q54" t="s">
        <v>516</v>
      </c>
      <c r="R54" t="s">
        <v>40</v>
      </c>
      <c r="S54" t="s">
        <v>512</v>
      </c>
      <c r="T54" t="s">
        <v>590</v>
      </c>
    </row>
    <row r="55" spans="3:20" x14ac:dyDescent="0.3">
      <c r="C55" t="s">
        <v>342</v>
      </c>
      <c r="D55" t="s">
        <v>343</v>
      </c>
      <c r="E55" t="s">
        <v>344</v>
      </c>
      <c r="F55" s="10">
        <v>6195756514.5</v>
      </c>
      <c r="G55" t="s">
        <v>345</v>
      </c>
      <c r="H55" t="s">
        <v>346</v>
      </c>
      <c r="I55" s="10">
        <v>8585756514.5</v>
      </c>
      <c r="N55" s="2" t="s">
        <v>504</v>
      </c>
      <c r="O55" t="s">
        <v>508</v>
      </c>
      <c r="Q55" t="s">
        <v>516</v>
      </c>
      <c r="R55" t="s">
        <v>40</v>
      </c>
      <c r="S55" t="s">
        <v>116</v>
      </c>
      <c r="T55" t="s">
        <v>116</v>
      </c>
    </row>
    <row r="56" spans="3:20" x14ac:dyDescent="0.3">
      <c r="C56" t="s">
        <v>347</v>
      </c>
      <c r="D56" t="s">
        <v>348</v>
      </c>
      <c r="E56" t="s">
        <v>349</v>
      </c>
      <c r="F56" s="10">
        <v>6195760459</v>
      </c>
      <c r="G56" t="s">
        <v>350</v>
      </c>
      <c r="H56" t="s">
        <v>351</v>
      </c>
      <c r="I56" s="12">
        <v>8585760459</v>
      </c>
      <c r="J56" s="12"/>
      <c r="K56" s="12"/>
      <c r="L56" s="12"/>
      <c r="N56" t="s">
        <v>505</v>
      </c>
      <c r="O56" t="s">
        <v>116</v>
      </c>
      <c r="Q56" t="s">
        <v>116</v>
      </c>
      <c r="R56" t="s">
        <v>40</v>
      </c>
      <c r="S56" t="s">
        <v>513</v>
      </c>
      <c r="T56" t="s">
        <v>590</v>
      </c>
    </row>
    <row r="57" spans="3:20" x14ac:dyDescent="0.3">
      <c r="C57" t="s">
        <v>352</v>
      </c>
      <c r="D57" t="s">
        <v>353</v>
      </c>
      <c r="E57" t="s">
        <v>354</v>
      </c>
      <c r="F57" s="10">
        <v>6195764403.5</v>
      </c>
      <c r="G57" t="s">
        <v>355</v>
      </c>
      <c r="H57" t="s">
        <v>356</v>
      </c>
      <c r="I57" s="10">
        <v>8585764403.5</v>
      </c>
      <c r="N57" t="s">
        <v>506</v>
      </c>
      <c r="O57" t="s">
        <v>116</v>
      </c>
      <c r="Q57" t="s">
        <v>116</v>
      </c>
      <c r="R57" t="s">
        <v>40</v>
      </c>
      <c r="S57" t="s">
        <v>511</v>
      </c>
      <c r="T57" t="s">
        <v>590</v>
      </c>
    </row>
    <row r="58" spans="3:20" x14ac:dyDescent="0.3">
      <c r="C58" t="s">
        <v>357</v>
      </c>
      <c r="D58" t="s">
        <v>358</v>
      </c>
      <c r="F58" s="10">
        <v>6195768348</v>
      </c>
      <c r="G58" t="s">
        <v>359</v>
      </c>
      <c r="H58" t="s">
        <v>360</v>
      </c>
      <c r="I58" s="10">
        <v>8585768348</v>
      </c>
      <c r="N58" t="s">
        <v>502</v>
      </c>
      <c r="O58" t="s">
        <v>508</v>
      </c>
      <c r="Q58" t="s">
        <v>517</v>
      </c>
      <c r="R58" t="s">
        <v>40</v>
      </c>
      <c r="S58" t="s">
        <v>511</v>
      </c>
      <c r="T58" t="s">
        <v>590</v>
      </c>
    </row>
    <row r="59" spans="3:20" x14ac:dyDescent="0.3">
      <c r="C59" t="s">
        <v>361</v>
      </c>
      <c r="D59" t="s">
        <v>362</v>
      </c>
      <c r="E59" t="s">
        <v>363</v>
      </c>
      <c r="F59" s="10">
        <v>6195772292.5</v>
      </c>
      <c r="G59" t="s">
        <v>364</v>
      </c>
      <c r="I59" s="12"/>
      <c r="J59" s="12"/>
      <c r="K59" s="12"/>
      <c r="L59" s="12"/>
      <c r="N59" t="s">
        <v>503</v>
      </c>
      <c r="O59" t="s">
        <v>514</v>
      </c>
      <c r="Q59" t="s">
        <v>517</v>
      </c>
      <c r="R59" t="s">
        <v>40</v>
      </c>
      <c r="S59" t="s">
        <v>512</v>
      </c>
      <c r="T59" t="s">
        <v>588</v>
      </c>
    </row>
    <row r="60" spans="3:20" x14ac:dyDescent="0.3">
      <c r="C60" t="s">
        <v>365</v>
      </c>
      <c r="D60" t="s">
        <v>366</v>
      </c>
      <c r="E60" t="s">
        <v>367</v>
      </c>
      <c r="F60" s="10">
        <v>6195776237</v>
      </c>
      <c r="G60" t="s">
        <v>368</v>
      </c>
      <c r="H60" t="s">
        <v>369</v>
      </c>
      <c r="I60" s="10">
        <v>8585776237</v>
      </c>
      <c r="N60" s="2" t="s">
        <v>504</v>
      </c>
      <c r="O60" t="s">
        <v>514</v>
      </c>
      <c r="Q60" t="s">
        <v>517</v>
      </c>
      <c r="R60" t="s">
        <v>40</v>
      </c>
      <c r="S60" s="2" t="s">
        <v>511</v>
      </c>
      <c r="T60" t="s">
        <v>589</v>
      </c>
    </row>
    <row r="61" spans="3:20" x14ac:dyDescent="0.3">
      <c r="C61" t="s">
        <v>370</v>
      </c>
      <c r="D61" t="s">
        <v>371</v>
      </c>
      <c r="E61" t="s">
        <v>372</v>
      </c>
      <c r="F61" s="10">
        <v>6195780181.5</v>
      </c>
      <c r="G61" t="s">
        <v>373</v>
      </c>
      <c r="H61" t="s">
        <v>374</v>
      </c>
      <c r="I61" s="10">
        <v>8585780181.5</v>
      </c>
      <c r="N61" t="s">
        <v>505</v>
      </c>
      <c r="O61" t="s">
        <v>514</v>
      </c>
      <c r="Q61" t="s">
        <v>517</v>
      </c>
      <c r="R61" t="s">
        <v>40</v>
      </c>
      <c r="S61" t="s">
        <v>513</v>
      </c>
      <c r="T61" s="2" t="s">
        <v>590</v>
      </c>
    </row>
    <row r="62" spans="3:20" x14ac:dyDescent="0.3">
      <c r="C62" t="s">
        <v>375</v>
      </c>
      <c r="D62" t="s">
        <v>376</v>
      </c>
      <c r="E62" t="s">
        <v>377</v>
      </c>
      <c r="F62" s="10">
        <v>6195784126</v>
      </c>
      <c r="G62" t="s">
        <v>378</v>
      </c>
      <c r="H62" t="s">
        <v>379</v>
      </c>
      <c r="I62" s="12">
        <v>8585784126</v>
      </c>
      <c r="J62" s="12"/>
      <c r="K62" s="12"/>
      <c r="L62" s="12"/>
      <c r="N62" t="s">
        <v>506</v>
      </c>
      <c r="O62" t="s">
        <v>514</v>
      </c>
      <c r="Q62" t="s">
        <v>517</v>
      </c>
      <c r="R62" t="s">
        <v>40</v>
      </c>
      <c r="S62" t="s">
        <v>511</v>
      </c>
      <c r="T62" t="s">
        <v>590</v>
      </c>
    </row>
    <row r="63" spans="3:20" x14ac:dyDescent="0.3">
      <c r="C63" t="s">
        <v>380</v>
      </c>
      <c r="D63" t="s">
        <v>381</v>
      </c>
      <c r="E63" t="s">
        <v>382</v>
      </c>
      <c r="F63" s="10">
        <v>6195788070.5</v>
      </c>
      <c r="G63" t="s">
        <v>381</v>
      </c>
      <c r="H63" t="s">
        <v>382</v>
      </c>
      <c r="I63" s="10">
        <v>8585788070.5</v>
      </c>
      <c r="N63" t="s">
        <v>502</v>
      </c>
      <c r="O63" t="s">
        <v>508</v>
      </c>
      <c r="Q63" t="s">
        <v>516</v>
      </c>
      <c r="R63" t="s">
        <v>40</v>
      </c>
      <c r="S63" t="s">
        <v>116</v>
      </c>
      <c r="T63" t="s">
        <v>116</v>
      </c>
    </row>
    <row r="64" spans="3:20" x14ac:dyDescent="0.3">
      <c r="C64" t="s">
        <v>383</v>
      </c>
      <c r="D64" t="s">
        <v>384</v>
      </c>
      <c r="E64" t="s">
        <v>385</v>
      </c>
      <c r="F64" s="10">
        <v>6195792015</v>
      </c>
      <c r="G64" t="s">
        <v>386</v>
      </c>
      <c r="H64" t="s">
        <v>387</v>
      </c>
      <c r="I64" s="10">
        <v>8585792015</v>
      </c>
      <c r="N64" t="s">
        <v>503</v>
      </c>
      <c r="O64" t="s">
        <v>508</v>
      </c>
      <c r="Q64" t="s">
        <v>516</v>
      </c>
      <c r="R64" t="s">
        <v>40</v>
      </c>
      <c r="S64" t="s">
        <v>512</v>
      </c>
      <c r="T64" t="s">
        <v>590</v>
      </c>
    </row>
    <row r="65" spans="3:20" x14ac:dyDescent="0.3">
      <c r="C65" t="s">
        <v>388</v>
      </c>
      <c r="D65" t="s">
        <v>389</v>
      </c>
      <c r="E65" t="s">
        <v>390</v>
      </c>
      <c r="F65" s="10">
        <v>6195795959.5</v>
      </c>
      <c r="G65" t="s">
        <v>391</v>
      </c>
      <c r="H65" t="s">
        <v>392</v>
      </c>
      <c r="I65" s="12">
        <v>8585795959.5</v>
      </c>
      <c r="J65" s="12"/>
      <c r="K65" s="12"/>
      <c r="L65" s="12"/>
      <c r="N65" s="2" t="s">
        <v>504</v>
      </c>
      <c r="O65" t="s">
        <v>116</v>
      </c>
      <c r="Q65" t="s">
        <v>116</v>
      </c>
      <c r="R65" t="s">
        <v>40</v>
      </c>
      <c r="S65" s="2" t="s">
        <v>511</v>
      </c>
      <c r="T65" t="s">
        <v>590</v>
      </c>
    </row>
    <row r="66" spans="3:20" x14ac:dyDescent="0.3">
      <c r="C66" t="s">
        <v>393</v>
      </c>
      <c r="D66" t="s">
        <v>394</v>
      </c>
      <c r="E66" t="s">
        <v>395</v>
      </c>
      <c r="F66" s="10">
        <v>6195799904</v>
      </c>
      <c r="G66" t="s">
        <v>396</v>
      </c>
      <c r="H66" t="s">
        <v>397</v>
      </c>
      <c r="I66" s="10">
        <v>8585799904</v>
      </c>
      <c r="N66" t="s">
        <v>505</v>
      </c>
      <c r="O66" t="s">
        <v>508</v>
      </c>
      <c r="Q66" t="s">
        <v>516</v>
      </c>
      <c r="R66" t="s">
        <v>40</v>
      </c>
      <c r="S66" t="s">
        <v>513</v>
      </c>
      <c r="T66" t="s">
        <v>590</v>
      </c>
    </row>
    <row r="67" spans="3:20" x14ac:dyDescent="0.3">
      <c r="C67" t="s">
        <v>398</v>
      </c>
      <c r="D67" t="s">
        <v>399</v>
      </c>
      <c r="E67" t="s">
        <v>400</v>
      </c>
      <c r="F67" s="10">
        <v>6195803848.5</v>
      </c>
      <c r="G67" t="s">
        <v>401</v>
      </c>
      <c r="N67" t="s">
        <v>506</v>
      </c>
      <c r="O67" t="s">
        <v>514</v>
      </c>
      <c r="Q67" t="s">
        <v>516</v>
      </c>
      <c r="R67" t="s">
        <v>40</v>
      </c>
      <c r="S67" t="s">
        <v>511</v>
      </c>
      <c r="T67" t="s">
        <v>588</v>
      </c>
    </row>
    <row r="68" spans="3:20" x14ac:dyDescent="0.3">
      <c r="C68" t="s">
        <v>402</v>
      </c>
      <c r="D68" t="s">
        <v>403</v>
      </c>
      <c r="E68" t="s">
        <v>404</v>
      </c>
      <c r="F68" s="10">
        <v>6195807793</v>
      </c>
      <c r="G68" t="s">
        <v>405</v>
      </c>
      <c r="H68" t="s">
        <v>406</v>
      </c>
      <c r="I68" s="12">
        <v>8585807793</v>
      </c>
      <c r="J68" s="12"/>
      <c r="K68" s="12"/>
      <c r="L68" s="12"/>
      <c r="N68" t="s">
        <v>502</v>
      </c>
      <c r="O68" t="s">
        <v>514</v>
      </c>
      <c r="Q68" t="s">
        <v>516</v>
      </c>
      <c r="R68" t="s">
        <v>507</v>
      </c>
      <c r="S68" t="s">
        <v>511</v>
      </c>
      <c r="T68" t="s">
        <v>589</v>
      </c>
    </row>
    <row r="69" spans="3:20" x14ac:dyDescent="0.3">
      <c r="C69" t="s">
        <v>407</v>
      </c>
      <c r="D69" t="s">
        <v>408</v>
      </c>
      <c r="E69" t="s">
        <v>409</v>
      </c>
      <c r="F69" s="10">
        <v>6195811737.5</v>
      </c>
      <c r="G69" t="s">
        <v>410</v>
      </c>
      <c r="H69" t="s">
        <v>411</v>
      </c>
      <c r="I69" s="10">
        <v>8585811737.5</v>
      </c>
      <c r="N69" t="s">
        <v>503</v>
      </c>
      <c r="O69" t="s">
        <v>514</v>
      </c>
      <c r="Q69" t="s">
        <v>516</v>
      </c>
      <c r="R69" t="s">
        <v>40</v>
      </c>
      <c r="S69" t="s">
        <v>512</v>
      </c>
      <c r="T69" s="2" t="s">
        <v>590</v>
      </c>
    </row>
    <row r="70" spans="3:20" x14ac:dyDescent="0.3">
      <c r="C70" t="s">
        <v>412</v>
      </c>
      <c r="D70" t="s">
        <v>413</v>
      </c>
      <c r="E70" t="s">
        <v>414</v>
      </c>
      <c r="F70" s="10">
        <v>6195815682</v>
      </c>
      <c r="G70" t="s">
        <v>415</v>
      </c>
      <c r="N70" s="2" t="s">
        <v>504</v>
      </c>
      <c r="O70" t="s">
        <v>508</v>
      </c>
      <c r="Q70" t="s">
        <v>517</v>
      </c>
      <c r="R70" t="s">
        <v>40</v>
      </c>
      <c r="S70" s="2" t="s">
        <v>511</v>
      </c>
      <c r="T70" t="s">
        <v>590</v>
      </c>
    </row>
    <row r="71" spans="3:20" x14ac:dyDescent="0.3">
      <c r="C71" t="s">
        <v>416</v>
      </c>
      <c r="D71" t="s">
        <v>417</v>
      </c>
      <c r="E71" t="s">
        <v>418</v>
      </c>
      <c r="F71" s="10">
        <v>6195819626.5</v>
      </c>
      <c r="G71" t="s">
        <v>419</v>
      </c>
      <c r="H71" t="s">
        <v>420</v>
      </c>
      <c r="I71" s="12">
        <v>8585819626.5</v>
      </c>
      <c r="J71" s="12"/>
      <c r="K71" s="12"/>
      <c r="L71" s="12"/>
      <c r="N71" t="s">
        <v>505</v>
      </c>
      <c r="O71" t="s">
        <v>514</v>
      </c>
      <c r="Q71" t="s">
        <v>516</v>
      </c>
      <c r="R71" t="s">
        <v>507</v>
      </c>
      <c r="S71" t="s">
        <v>116</v>
      </c>
      <c r="T71" t="s">
        <v>116</v>
      </c>
    </row>
    <row r="72" spans="3:20" x14ac:dyDescent="0.3">
      <c r="C72" t="s">
        <v>33</v>
      </c>
      <c r="F72" s="10">
        <v>6195823571</v>
      </c>
      <c r="G72" t="s">
        <v>421</v>
      </c>
      <c r="H72" t="s">
        <v>422</v>
      </c>
      <c r="I72" s="10">
        <v>8585823571</v>
      </c>
      <c r="N72" t="s">
        <v>506</v>
      </c>
      <c r="O72" t="s">
        <v>116</v>
      </c>
      <c r="Q72" t="s">
        <v>116</v>
      </c>
      <c r="R72" t="s">
        <v>40</v>
      </c>
      <c r="S72" t="s">
        <v>511</v>
      </c>
      <c r="T72" t="s">
        <v>590</v>
      </c>
    </row>
    <row r="73" spans="3:20" x14ac:dyDescent="0.3">
      <c r="C73" t="s">
        <v>423</v>
      </c>
      <c r="D73" t="s">
        <v>424</v>
      </c>
      <c r="E73" t="s">
        <v>425</v>
      </c>
      <c r="F73" s="10">
        <v>6195827515.5</v>
      </c>
      <c r="G73" t="s">
        <v>426</v>
      </c>
      <c r="H73" t="s">
        <v>427</v>
      </c>
      <c r="I73" s="10">
        <v>8585827515.5</v>
      </c>
      <c r="N73" t="s">
        <v>502</v>
      </c>
      <c r="O73" t="s">
        <v>514</v>
      </c>
      <c r="Q73" t="s">
        <v>516</v>
      </c>
      <c r="R73" t="s">
        <v>40</v>
      </c>
      <c r="S73" t="s">
        <v>512</v>
      </c>
      <c r="T73" t="s">
        <v>590</v>
      </c>
    </row>
    <row r="74" spans="3:20" x14ac:dyDescent="0.3">
      <c r="C74" t="s">
        <v>113</v>
      </c>
      <c r="D74" t="s">
        <v>428</v>
      </c>
      <c r="F74" s="10">
        <v>6195831460</v>
      </c>
      <c r="G74" t="s">
        <v>429</v>
      </c>
      <c r="H74" t="s">
        <v>430</v>
      </c>
      <c r="I74" s="12">
        <v>8585831460</v>
      </c>
      <c r="J74" s="12"/>
      <c r="K74" s="12"/>
      <c r="L74" s="12"/>
      <c r="N74" t="s">
        <v>503</v>
      </c>
      <c r="O74" t="s">
        <v>508</v>
      </c>
      <c r="Q74" t="s">
        <v>516</v>
      </c>
      <c r="R74" t="s">
        <v>507</v>
      </c>
      <c r="S74" t="s">
        <v>512</v>
      </c>
      <c r="T74" t="s">
        <v>590</v>
      </c>
    </row>
    <row r="75" spans="3:20" x14ac:dyDescent="0.3">
      <c r="C75" t="s">
        <v>431</v>
      </c>
      <c r="D75" t="s">
        <v>432</v>
      </c>
      <c r="E75" t="s">
        <v>433</v>
      </c>
      <c r="F75" s="10">
        <v>6195835404.5</v>
      </c>
      <c r="G75" t="s">
        <v>434</v>
      </c>
      <c r="H75" t="s">
        <v>435</v>
      </c>
      <c r="I75" s="10">
        <v>8585835404.5</v>
      </c>
      <c r="N75" s="2" t="s">
        <v>504</v>
      </c>
      <c r="O75" t="s">
        <v>116</v>
      </c>
      <c r="Q75" t="s">
        <v>116</v>
      </c>
      <c r="R75" t="s">
        <v>40</v>
      </c>
      <c r="S75" s="2" t="s">
        <v>511</v>
      </c>
      <c r="T75" t="s">
        <v>588</v>
      </c>
    </row>
    <row r="76" spans="3:20" x14ac:dyDescent="0.3">
      <c r="C76" t="s">
        <v>436</v>
      </c>
      <c r="D76" t="s">
        <v>437</v>
      </c>
      <c r="E76" t="s">
        <v>438</v>
      </c>
      <c r="F76" s="10">
        <v>6195839349</v>
      </c>
      <c r="G76" t="s">
        <v>439</v>
      </c>
      <c r="H76" t="s">
        <v>440</v>
      </c>
      <c r="I76" s="10">
        <v>8585839349</v>
      </c>
      <c r="N76" t="s">
        <v>505</v>
      </c>
      <c r="O76" t="s">
        <v>514</v>
      </c>
      <c r="Q76" t="s">
        <v>516</v>
      </c>
      <c r="R76" t="s">
        <v>40</v>
      </c>
      <c r="S76" t="s">
        <v>513</v>
      </c>
      <c r="T76" t="s">
        <v>589</v>
      </c>
    </row>
    <row r="77" spans="3:20" x14ac:dyDescent="0.3">
      <c r="C77" t="s">
        <v>441</v>
      </c>
      <c r="D77" t="s">
        <v>442</v>
      </c>
      <c r="E77" t="s">
        <v>443</v>
      </c>
      <c r="F77" s="10">
        <v>6195843293.5</v>
      </c>
      <c r="G77" t="s">
        <v>444</v>
      </c>
      <c r="H77" t="s">
        <v>445</v>
      </c>
      <c r="I77" s="12">
        <v>8585843293.5</v>
      </c>
      <c r="J77" s="12"/>
      <c r="K77" s="12"/>
      <c r="L77" s="12"/>
      <c r="N77" t="s">
        <v>506</v>
      </c>
      <c r="O77" t="s">
        <v>514</v>
      </c>
      <c r="Q77" t="s">
        <v>516</v>
      </c>
      <c r="R77" t="s">
        <v>507</v>
      </c>
      <c r="S77" t="s">
        <v>511</v>
      </c>
      <c r="T77" s="2" t="s">
        <v>590</v>
      </c>
    </row>
    <row r="78" spans="3:20" x14ac:dyDescent="0.3">
      <c r="C78" t="s">
        <v>446</v>
      </c>
      <c r="D78" t="s">
        <v>447</v>
      </c>
      <c r="E78" t="s">
        <v>448</v>
      </c>
      <c r="F78" s="10">
        <v>6195847238</v>
      </c>
      <c r="G78" t="s">
        <v>449</v>
      </c>
      <c r="H78" t="s">
        <v>450</v>
      </c>
      <c r="I78" s="10">
        <v>8585847238</v>
      </c>
      <c r="N78" t="s">
        <v>502</v>
      </c>
      <c r="O78" t="s">
        <v>514</v>
      </c>
      <c r="Q78" t="s">
        <v>516</v>
      </c>
      <c r="R78" t="s">
        <v>40</v>
      </c>
      <c r="S78" t="s">
        <v>511</v>
      </c>
      <c r="T78" t="s">
        <v>590</v>
      </c>
    </row>
    <row r="79" spans="3:20" x14ac:dyDescent="0.3">
      <c r="C79" t="s">
        <v>451</v>
      </c>
      <c r="D79" t="s">
        <v>452</v>
      </c>
      <c r="E79" t="s">
        <v>453</v>
      </c>
      <c r="F79" s="10">
        <v>6195851182.5</v>
      </c>
      <c r="G79" t="s">
        <v>454</v>
      </c>
      <c r="H79" t="s">
        <v>455</v>
      </c>
      <c r="I79" s="10">
        <v>8585851182.5</v>
      </c>
      <c r="N79" t="s">
        <v>503</v>
      </c>
      <c r="O79" t="s">
        <v>508</v>
      </c>
      <c r="Q79" t="s">
        <v>516</v>
      </c>
      <c r="R79" t="s">
        <v>40</v>
      </c>
      <c r="S79" t="s">
        <v>116</v>
      </c>
      <c r="T79" t="s">
        <v>116</v>
      </c>
    </row>
    <row r="80" spans="3:20" x14ac:dyDescent="0.3">
      <c r="C80" t="s">
        <v>456</v>
      </c>
      <c r="D80" t="s">
        <v>457</v>
      </c>
      <c r="E80" t="s">
        <v>458</v>
      </c>
      <c r="F80" s="10">
        <v>6195855127</v>
      </c>
      <c r="G80" t="s">
        <v>457</v>
      </c>
      <c r="H80" t="s">
        <v>458</v>
      </c>
      <c r="I80" s="12">
        <v>8585855127</v>
      </c>
      <c r="J80" s="12"/>
      <c r="K80" s="12"/>
      <c r="L80" s="12"/>
      <c r="M80" s="4"/>
      <c r="N80" s="2" t="s">
        <v>504</v>
      </c>
      <c r="O80" t="s">
        <v>514</v>
      </c>
      <c r="Q80" t="s">
        <v>516</v>
      </c>
      <c r="R80" t="s">
        <v>40</v>
      </c>
      <c r="S80" s="2" t="s">
        <v>511</v>
      </c>
      <c r="T80" t="s">
        <v>590</v>
      </c>
    </row>
    <row r="81" spans="3:20" x14ac:dyDescent="0.3">
      <c r="C81" t="s">
        <v>459</v>
      </c>
      <c r="D81" t="s">
        <v>460</v>
      </c>
      <c r="E81" t="s">
        <v>461</v>
      </c>
      <c r="F81" s="10">
        <v>6195859071.5</v>
      </c>
      <c r="G81" t="s">
        <v>462</v>
      </c>
      <c r="N81" t="s">
        <v>505</v>
      </c>
      <c r="O81" t="s">
        <v>116</v>
      </c>
      <c r="Q81" t="s">
        <v>116</v>
      </c>
      <c r="R81" t="s">
        <v>40</v>
      </c>
      <c r="S81" t="s">
        <v>513</v>
      </c>
      <c r="T81" t="s">
        <v>590</v>
      </c>
    </row>
    <row r="82" spans="3:20" x14ac:dyDescent="0.3">
      <c r="C82" t="s">
        <v>463</v>
      </c>
      <c r="D82" t="s">
        <v>464</v>
      </c>
      <c r="E82" t="s">
        <v>465</v>
      </c>
      <c r="F82" s="10">
        <v>6195863016</v>
      </c>
      <c r="G82" t="s">
        <v>466</v>
      </c>
      <c r="H82" t="s">
        <v>467</v>
      </c>
      <c r="I82" s="10">
        <v>8585863016</v>
      </c>
      <c r="N82" t="s">
        <v>506</v>
      </c>
      <c r="O82" t="s">
        <v>514</v>
      </c>
      <c r="Q82" t="s">
        <v>517</v>
      </c>
      <c r="R82" t="s">
        <v>40</v>
      </c>
      <c r="S82" t="s">
        <v>511</v>
      </c>
      <c r="T82" t="s">
        <v>590</v>
      </c>
    </row>
    <row r="83" spans="3:20" x14ac:dyDescent="0.3">
      <c r="C83" t="s">
        <v>468</v>
      </c>
      <c r="D83" t="s">
        <v>469</v>
      </c>
      <c r="E83" t="s">
        <v>470</v>
      </c>
      <c r="F83" s="10">
        <v>6195866960.5</v>
      </c>
      <c r="G83" t="s">
        <v>471</v>
      </c>
      <c r="H83" t="s">
        <v>472</v>
      </c>
      <c r="I83" s="12">
        <v>8585866960.5</v>
      </c>
      <c r="J83" s="12"/>
      <c r="K83" s="12"/>
      <c r="L83" s="12"/>
      <c r="N83" t="s">
        <v>502</v>
      </c>
      <c r="O83" t="s">
        <v>508</v>
      </c>
      <c r="Q83" t="s">
        <v>517</v>
      </c>
      <c r="R83" t="s">
        <v>40</v>
      </c>
      <c r="S83" t="s">
        <v>512</v>
      </c>
      <c r="T83" t="s">
        <v>588</v>
      </c>
    </row>
    <row r="84" spans="3:20" x14ac:dyDescent="0.3">
      <c r="C84" t="s">
        <v>473</v>
      </c>
      <c r="D84" t="s">
        <v>474</v>
      </c>
      <c r="E84" t="s">
        <v>475</v>
      </c>
      <c r="F84" s="10">
        <v>6195870905</v>
      </c>
      <c r="N84" t="s">
        <v>503</v>
      </c>
      <c r="O84" t="s">
        <v>116</v>
      </c>
      <c r="Q84" t="s">
        <v>116</v>
      </c>
      <c r="R84" t="s">
        <v>40</v>
      </c>
      <c r="S84" t="s">
        <v>512</v>
      </c>
      <c r="T84" t="s">
        <v>589</v>
      </c>
    </row>
    <row r="85" spans="3:20" x14ac:dyDescent="0.3">
      <c r="C85" t="s">
        <v>476</v>
      </c>
      <c r="D85" t="s">
        <v>477</v>
      </c>
      <c r="E85" t="s">
        <v>478</v>
      </c>
      <c r="F85" s="10">
        <v>6195874849.5</v>
      </c>
      <c r="G85" t="s">
        <v>479</v>
      </c>
      <c r="H85" t="s">
        <v>480</v>
      </c>
      <c r="I85" s="10">
        <v>8585874849.5</v>
      </c>
      <c r="N85" s="2" t="s">
        <v>504</v>
      </c>
      <c r="O85" t="s">
        <v>514</v>
      </c>
      <c r="Q85" t="s">
        <v>516</v>
      </c>
      <c r="R85" t="s">
        <v>40</v>
      </c>
      <c r="S85" s="2" t="s">
        <v>511</v>
      </c>
      <c r="T85" s="2" t="s">
        <v>590</v>
      </c>
    </row>
    <row r="86" spans="3:20" x14ac:dyDescent="0.3">
      <c r="C86" t="s">
        <v>481</v>
      </c>
      <c r="D86" t="s">
        <v>482</v>
      </c>
      <c r="E86" t="s">
        <v>483</v>
      </c>
      <c r="F86" s="10">
        <v>6195878794</v>
      </c>
      <c r="G86" t="s">
        <v>484</v>
      </c>
      <c r="H86" t="s">
        <v>485</v>
      </c>
      <c r="I86" s="12">
        <v>8585878794</v>
      </c>
      <c r="J86" s="12"/>
      <c r="K86" s="12"/>
      <c r="L86" s="12"/>
      <c r="N86" t="s">
        <v>505</v>
      </c>
      <c r="O86" t="s">
        <v>514</v>
      </c>
      <c r="Q86" t="s">
        <v>516</v>
      </c>
      <c r="R86" t="s">
        <v>40</v>
      </c>
      <c r="S86" t="s">
        <v>513</v>
      </c>
      <c r="T86" t="s">
        <v>590</v>
      </c>
    </row>
    <row r="87" spans="3:20" x14ac:dyDescent="0.3">
      <c r="C87" t="s">
        <v>486</v>
      </c>
      <c r="D87" t="s">
        <v>487</v>
      </c>
      <c r="E87" t="s">
        <v>488</v>
      </c>
      <c r="F87" s="10">
        <v>6195882738.5</v>
      </c>
      <c r="G87" t="s">
        <v>489</v>
      </c>
      <c r="H87" t="s">
        <v>490</v>
      </c>
      <c r="I87" s="10">
        <v>8585882738.5</v>
      </c>
      <c r="N87" t="s">
        <v>506</v>
      </c>
      <c r="O87" t="s">
        <v>508</v>
      </c>
      <c r="Q87" t="s">
        <v>516</v>
      </c>
      <c r="R87" t="s">
        <v>40</v>
      </c>
      <c r="S87" t="s">
        <v>116</v>
      </c>
      <c r="T87" t="s">
        <v>116</v>
      </c>
    </row>
    <row r="88" spans="3:20" x14ac:dyDescent="0.3">
      <c r="C88" t="s">
        <v>5</v>
      </c>
      <c r="D88" t="s">
        <v>491</v>
      </c>
      <c r="E88" t="s">
        <v>492</v>
      </c>
      <c r="F88" s="10">
        <v>6195886683</v>
      </c>
      <c r="G88" t="s">
        <v>491</v>
      </c>
      <c r="H88" t="s">
        <v>492</v>
      </c>
      <c r="I88" s="10">
        <v>8585886683</v>
      </c>
      <c r="N88" t="s">
        <v>502</v>
      </c>
      <c r="O88" t="s">
        <v>116</v>
      </c>
      <c r="Q88" t="s">
        <v>116</v>
      </c>
      <c r="R88" t="s">
        <v>507</v>
      </c>
      <c r="S88" t="s">
        <v>511</v>
      </c>
      <c r="T88" t="s">
        <v>590</v>
      </c>
    </row>
    <row r="89" spans="3:20" x14ac:dyDescent="0.3">
      <c r="C89" t="s">
        <v>115</v>
      </c>
      <c r="D89" t="s">
        <v>493</v>
      </c>
      <c r="E89" t="s">
        <v>494</v>
      </c>
      <c r="F89" s="10">
        <v>6195890627.5</v>
      </c>
      <c r="G89" t="s">
        <v>495</v>
      </c>
      <c r="H89" t="s">
        <v>496</v>
      </c>
      <c r="I89" s="12">
        <v>8585890627.5</v>
      </c>
      <c r="J89" s="12"/>
      <c r="K89" s="12"/>
      <c r="L89" s="12"/>
      <c r="N89" t="s">
        <v>503</v>
      </c>
      <c r="O89" t="s">
        <v>508</v>
      </c>
      <c r="Q89" t="s">
        <v>516</v>
      </c>
      <c r="R89" t="s">
        <v>40</v>
      </c>
      <c r="S89" t="s">
        <v>512</v>
      </c>
      <c r="T89" t="s">
        <v>590</v>
      </c>
    </row>
    <row r="90" spans="3:20" x14ac:dyDescent="0.3">
      <c r="C90" t="s">
        <v>497</v>
      </c>
      <c r="D90" t="s">
        <v>498</v>
      </c>
      <c r="E90" t="s">
        <v>499</v>
      </c>
      <c r="F90" s="10">
        <v>6195894572</v>
      </c>
      <c r="G90" t="s">
        <v>500</v>
      </c>
      <c r="H90" t="s">
        <v>501</v>
      </c>
      <c r="I90" s="10">
        <v>8585894572</v>
      </c>
      <c r="N90" s="2" t="s">
        <v>504</v>
      </c>
      <c r="O90" t="s">
        <v>116</v>
      </c>
      <c r="Q90" t="s">
        <v>116</v>
      </c>
      <c r="R90" t="s">
        <v>40</v>
      </c>
      <c r="S90" s="2" t="s">
        <v>511</v>
      </c>
      <c r="T90" t="s">
        <v>590</v>
      </c>
    </row>
    <row r="91" spans="3:20" x14ac:dyDescent="0.3">
      <c r="F91" s="10"/>
    </row>
    <row r="92" spans="3:20" x14ac:dyDescent="0.3">
      <c r="F92" s="10"/>
    </row>
    <row r="93" spans="3:20" x14ac:dyDescent="0.3">
      <c r="F93" s="10"/>
    </row>
    <row r="94" spans="3:20" x14ac:dyDescent="0.3">
      <c r="F94" s="10"/>
    </row>
    <row r="95" spans="3:20" x14ac:dyDescent="0.3">
      <c r="F95" s="10"/>
    </row>
    <row r="96" spans="3:20" x14ac:dyDescent="0.3">
      <c r="F96" s="10"/>
    </row>
    <row r="97" spans="6:6" x14ac:dyDescent="0.3">
      <c r="F97" s="10"/>
    </row>
    <row r="98" spans="6:6" x14ac:dyDescent="0.3">
      <c r="F98" s="10"/>
    </row>
    <row r="99" spans="6:6" x14ac:dyDescent="0.3">
      <c r="F99" s="10"/>
    </row>
    <row r="100" spans="6:6" x14ac:dyDescent="0.3">
      <c r="F100" s="10"/>
    </row>
    <row r="101" spans="6:6" x14ac:dyDescent="0.3">
      <c r="F101" s="10"/>
    </row>
    <row r="102" spans="6:6" x14ac:dyDescent="0.3">
      <c r="F102" s="10"/>
    </row>
    <row r="103" spans="6:6" x14ac:dyDescent="0.3">
      <c r="F103" s="10"/>
    </row>
    <row r="104" spans="6:6" x14ac:dyDescent="0.3">
      <c r="F104" s="10"/>
    </row>
    <row r="105" spans="6:6" x14ac:dyDescent="0.3">
      <c r="F105" s="10"/>
    </row>
    <row r="106" spans="6:6" x14ac:dyDescent="0.3">
      <c r="F106" s="10"/>
    </row>
    <row r="107" spans="6:6" x14ac:dyDescent="0.3">
      <c r="F107" s="10"/>
    </row>
    <row r="108" spans="6:6" x14ac:dyDescent="0.3">
      <c r="F108" s="10"/>
    </row>
    <row r="109" spans="6:6" x14ac:dyDescent="0.3">
      <c r="F109" s="10"/>
    </row>
    <row r="110" spans="6:6" x14ac:dyDescent="0.3">
      <c r="F110" s="10"/>
    </row>
    <row r="111" spans="6:6" x14ac:dyDescent="0.3">
      <c r="F111" s="10"/>
    </row>
    <row r="112" spans="6:6" x14ac:dyDescent="0.3">
      <c r="F112" s="10"/>
    </row>
    <row r="113" spans="6:6" x14ac:dyDescent="0.3">
      <c r="F113" s="10"/>
    </row>
    <row r="114" spans="6:6" x14ac:dyDescent="0.3">
      <c r="F114" s="10"/>
    </row>
    <row r="115" spans="6:6" x14ac:dyDescent="0.3">
      <c r="F115" s="10"/>
    </row>
    <row r="116" spans="6:6" x14ac:dyDescent="0.3">
      <c r="F116" s="10"/>
    </row>
    <row r="117" spans="6:6" x14ac:dyDescent="0.3">
      <c r="F117" s="10"/>
    </row>
    <row r="118" spans="6:6" x14ac:dyDescent="0.3">
      <c r="F118" s="10"/>
    </row>
    <row r="119" spans="6:6" x14ac:dyDescent="0.3">
      <c r="F119" s="10"/>
    </row>
    <row r="120" spans="6:6" x14ac:dyDescent="0.3">
      <c r="F120" s="10"/>
    </row>
    <row r="121" spans="6:6" x14ac:dyDescent="0.3">
      <c r="F121" s="10"/>
    </row>
    <row r="122" spans="6:6" x14ac:dyDescent="0.3">
      <c r="F122" s="10"/>
    </row>
    <row r="123" spans="6:6" x14ac:dyDescent="0.3">
      <c r="F123" s="10"/>
    </row>
    <row r="124" spans="6:6" x14ac:dyDescent="0.3">
      <c r="F124" s="10"/>
    </row>
    <row r="125" spans="6:6" x14ac:dyDescent="0.3">
      <c r="F125" s="10"/>
    </row>
    <row r="126" spans="6:6" x14ac:dyDescent="0.3">
      <c r="F126" s="10"/>
    </row>
    <row r="127" spans="6:6" x14ac:dyDescent="0.3">
      <c r="F127" s="10"/>
    </row>
    <row r="128" spans="6:6" x14ac:dyDescent="0.3">
      <c r="F128" s="10"/>
    </row>
    <row r="129" spans="6:6" x14ac:dyDescent="0.3">
      <c r="F129" s="10"/>
    </row>
    <row r="130" spans="6:6" x14ac:dyDescent="0.3">
      <c r="F130" s="10"/>
    </row>
    <row r="131" spans="6:6" x14ac:dyDescent="0.3">
      <c r="F131" s="10"/>
    </row>
    <row r="132" spans="6:6" x14ac:dyDescent="0.3">
      <c r="F132" s="10"/>
    </row>
    <row r="133" spans="6:6" x14ac:dyDescent="0.3">
      <c r="F133" s="10"/>
    </row>
    <row r="134" spans="6:6" x14ac:dyDescent="0.3">
      <c r="F134" s="10"/>
    </row>
    <row r="135" spans="6:6" x14ac:dyDescent="0.3">
      <c r="F135" s="10"/>
    </row>
    <row r="136" spans="6:6" x14ac:dyDescent="0.3">
      <c r="F136" s="10"/>
    </row>
    <row r="137" spans="6:6" x14ac:dyDescent="0.3">
      <c r="F137" s="10"/>
    </row>
    <row r="138" spans="6:6" x14ac:dyDescent="0.3">
      <c r="F138" s="10"/>
    </row>
    <row r="139" spans="6:6" x14ac:dyDescent="0.3">
      <c r="F139" s="10"/>
    </row>
    <row r="140" spans="6:6" x14ac:dyDescent="0.3">
      <c r="F140" s="10"/>
    </row>
    <row r="141" spans="6:6" x14ac:dyDescent="0.3">
      <c r="F141" s="10"/>
    </row>
    <row r="142" spans="6:6" x14ac:dyDescent="0.3">
      <c r="F142" s="10"/>
    </row>
    <row r="143" spans="6:6" x14ac:dyDescent="0.3">
      <c r="F143" s="10"/>
    </row>
    <row r="144" spans="6:6" x14ac:dyDescent="0.3">
      <c r="F144" s="10"/>
    </row>
    <row r="145" spans="6:6" x14ac:dyDescent="0.3">
      <c r="F145" s="10"/>
    </row>
    <row r="146" spans="6:6" x14ac:dyDescent="0.3">
      <c r="F146" s="10"/>
    </row>
    <row r="147" spans="6:6" x14ac:dyDescent="0.3">
      <c r="F147" s="10"/>
    </row>
    <row r="148" spans="6:6" x14ac:dyDescent="0.3">
      <c r="F148" s="10"/>
    </row>
    <row r="149" spans="6:6" x14ac:dyDescent="0.3">
      <c r="F149" s="10"/>
    </row>
    <row r="150" spans="6:6" x14ac:dyDescent="0.3">
      <c r="F150" s="10"/>
    </row>
    <row r="151" spans="6:6" x14ac:dyDescent="0.3">
      <c r="F151" s="10"/>
    </row>
    <row r="152" spans="6:6" x14ac:dyDescent="0.3">
      <c r="F152" s="10"/>
    </row>
  </sheetData>
  <sheetProtection sheet="1" objects="1" scenarios="1" selectLockedCells="1" selectUn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9CF1-C632-441B-B90F-47BB0FD96724}">
  <dimension ref="A1:C106"/>
  <sheetViews>
    <sheetView workbookViewId="0">
      <selection activeCell="A2" sqref="A2"/>
    </sheetView>
  </sheetViews>
  <sheetFormatPr defaultRowHeight="14.4" x14ac:dyDescent="0.3"/>
  <cols>
    <col min="1" max="1" width="50.77734375" customWidth="1"/>
    <col min="2" max="2" width="35.77734375" customWidth="1"/>
    <col min="3" max="3" width="50.77734375" customWidth="1"/>
  </cols>
  <sheetData>
    <row r="1" spans="1:3" ht="15.6" x14ac:dyDescent="0.3">
      <c r="A1" s="56" t="s">
        <v>985</v>
      </c>
      <c r="B1" s="56" t="s">
        <v>986</v>
      </c>
      <c r="C1" s="56" t="s">
        <v>987</v>
      </c>
    </row>
    <row r="2" spans="1:3" ht="15.6" x14ac:dyDescent="0.3">
      <c r="A2" s="56"/>
      <c r="B2" s="56"/>
      <c r="C2" s="56"/>
    </row>
    <row r="3" spans="1:3" ht="15.6" x14ac:dyDescent="0.3">
      <c r="A3" s="56" t="s">
        <v>1053</v>
      </c>
      <c r="B3" s="56" t="s">
        <v>42</v>
      </c>
      <c r="C3" s="56" t="s">
        <v>1121</v>
      </c>
    </row>
    <row r="4" spans="1:3" ht="15.6" x14ac:dyDescent="0.3">
      <c r="A4" s="57" t="s">
        <v>1054</v>
      </c>
      <c r="B4" s="57" t="s">
        <v>43</v>
      </c>
      <c r="C4" s="57" t="s">
        <v>1122</v>
      </c>
    </row>
    <row r="5" spans="1:3" ht="15.6" x14ac:dyDescent="0.3">
      <c r="A5" s="57" t="s">
        <v>1055</v>
      </c>
      <c r="B5" s="57" t="s">
        <v>44</v>
      </c>
      <c r="C5" s="57" t="s">
        <v>1123</v>
      </c>
    </row>
    <row r="6" spans="1:3" ht="15.6" x14ac:dyDescent="0.3">
      <c r="A6" s="57" t="s">
        <v>1056</v>
      </c>
      <c r="B6" s="57" t="s">
        <v>45</v>
      </c>
      <c r="C6" s="57" t="s">
        <v>1124</v>
      </c>
    </row>
    <row r="7" spans="1:3" ht="15.6" x14ac:dyDescent="0.3">
      <c r="A7" s="57" t="s">
        <v>1206</v>
      </c>
      <c r="B7" s="57"/>
      <c r="C7" s="57" t="s">
        <v>1148</v>
      </c>
    </row>
    <row r="8" spans="1:3" ht="15.6" x14ac:dyDescent="0.3">
      <c r="A8" s="57" t="s">
        <v>1207</v>
      </c>
      <c r="B8" s="57"/>
      <c r="C8" s="57" t="s">
        <v>1148</v>
      </c>
    </row>
    <row r="9" spans="1:3" ht="15.6" x14ac:dyDescent="0.3">
      <c r="A9" s="57" t="s">
        <v>1208</v>
      </c>
      <c r="B9" s="57"/>
      <c r="C9" s="58" t="s">
        <v>1148</v>
      </c>
    </row>
    <row r="10" spans="1:3" ht="15.6" x14ac:dyDescent="0.3">
      <c r="A10" s="57" t="s">
        <v>1057</v>
      </c>
      <c r="B10" s="57" t="s">
        <v>46</v>
      </c>
      <c r="C10" s="57" t="s">
        <v>1125</v>
      </c>
    </row>
    <row r="11" spans="1:3" ht="15.6" x14ac:dyDescent="0.3">
      <c r="A11" s="57" t="s">
        <v>1209</v>
      </c>
      <c r="B11" s="57"/>
      <c r="C11" s="57" t="s">
        <v>1148</v>
      </c>
    </row>
    <row r="12" spans="1:3" ht="15.6" x14ac:dyDescent="0.3">
      <c r="A12" s="57" t="s">
        <v>1058</v>
      </c>
      <c r="B12" s="57" t="s">
        <v>47</v>
      </c>
      <c r="C12" s="58" t="s">
        <v>1126</v>
      </c>
    </row>
    <row r="13" spans="1:3" ht="15.6" x14ac:dyDescent="0.3">
      <c r="A13" s="57" t="s">
        <v>1129</v>
      </c>
      <c r="B13" s="57" t="s">
        <v>48</v>
      </c>
      <c r="C13" s="57" t="s">
        <v>1130</v>
      </c>
    </row>
    <row r="14" spans="1:3" ht="15.6" x14ac:dyDescent="0.3">
      <c r="A14" s="57" t="s">
        <v>1127</v>
      </c>
      <c r="B14" s="57" t="s">
        <v>48</v>
      </c>
      <c r="C14" s="57" t="s">
        <v>1128</v>
      </c>
    </row>
    <row r="15" spans="1:3" ht="15.6" x14ac:dyDescent="0.3">
      <c r="A15" s="57" t="s">
        <v>1059</v>
      </c>
      <c r="B15" s="57" t="s">
        <v>49</v>
      </c>
      <c r="C15" s="58" t="s">
        <v>1131</v>
      </c>
    </row>
    <row r="16" spans="1:3" ht="15.6" x14ac:dyDescent="0.3">
      <c r="A16" s="57" t="s">
        <v>1210</v>
      </c>
      <c r="B16" s="57"/>
      <c r="C16" s="57" t="s">
        <v>1148</v>
      </c>
    </row>
    <row r="17" spans="1:3" ht="15.6" x14ac:dyDescent="0.3">
      <c r="A17" s="57" t="s">
        <v>1211</v>
      </c>
      <c r="B17" s="57"/>
      <c r="C17" s="58" t="s">
        <v>1148</v>
      </c>
    </row>
    <row r="18" spans="1:3" ht="15.6" x14ac:dyDescent="0.3">
      <c r="A18" s="57" t="s">
        <v>1060</v>
      </c>
      <c r="B18" s="57" t="s">
        <v>50</v>
      </c>
      <c r="C18" s="57" t="s">
        <v>1133</v>
      </c>
    </row>
    <row r="19" spans="1:3" ht="15.6" x14ac:dyDescent="0.3">
      <c r="A19" s="57" t="s">
        <v>1132</v>
      </c>
      <c r="B19" s="57"/>
      <c r="C19" s="57" t="s">
        <v>114</v>
      </c>
    </row>
    <row r="20" spans="1:3" ht="15.6" x14ac:dyDescent="0.3">
      <c r="A20" s="57" t="s">
        <v>1061</v>
      </c>
      <c r="B20" s="57" t="s">
        <v>51</v>
      </c>
      <c r="C20" s="57" t="s">
        <v>1134</v>
      </c>
    </row>
    <row r="21" spans="1:3" ht="15.6" x14ac:dyDescent="0.3">
      <c r="A21" s="57" t="s">
        <v>1136</v>
      </c>
      <c r="B21" s="57" t="s">
        <v>52</v>
      </c>
      <c r="C21" s="57" t="s">
        <v>1137</v>
      </c>
    </row>
    <row r="22" spans="1:3" ht="15.6" x14ac:dyDescent="0.3">
      <c r="A22" s="57" t="s">
        <v>1135</v>
      </c>
      <c r="B22" s="57" t="s">
        <v>52</v>
      </c>
      <c r="C22" s="57" t="s">
        <v>110</v>
      </c>
    </row>
    <row r="23" spans="1:3" ht="15.6" x14ac:dyDescent="0.3">
      <c r="A23" s="57" t="s">
        <v>1062</v>
      </c>
      <c r="B23" s="57"/>
      <c r="C23" s="57" t="s">
        <v>1139</v>
      </c>
    </row>
    <row r="24" spans="1:3" ht="15.6" x14ac:dyDescent="0.3">
      <c r="A24" s="57" t="s">
        <v>1138</v>
      </c>
      <c r="B24" s="57"/>
      <c r="C24" s="57" t="s">
        <v>1204</v>
      </c>
    </row>
    <row r="25" spans="1:3" ht="15.6" x14ac:dyDescent="0.3">
      <c r="A25" s="57" t="s">
        <v>1063</v>
      </c>
      <c r="B25" s="57" t="s">
        <v>53</v>
      </c>
      <c r="C25" s="57" t="s">
        <v>1140</v>
      </c>
    </row>
    <row r="26" spans="1:3" ht="15.6" x14ac:dyDescent="0.3">
      <c r="A26" s="57" t="s">
        <v>1064</v>
      </c>
      <c r="B26" s="57" t="s">
        <v>54</v>
      </c>
      <c r="C26" s="57" t="s">
        <v>1141</v>
      </c>
    </row>
    <row r="27" spans="1:3" ht="15.6" x14ac:dyDescent="0.3">
      <c r="A27" s="57" t="s">
        <v>1065</v>
      </c>
      <c r="B27" s="57" t="s">
        <v>55</v>
      </c>
      <c r="C27" s="57" t="s">
        <v>1142</v>
      </c>
    </row>
    <row r="28" spans="1:3" ht="15.6" x14ac:dyDescent="0.3">
      <c r="A28" s="57" t="s">
        <v>1212</v>
      </c>
      <c r="B28" s="57"/>
      <c r="C28" s="58" t="s">
        <v>1148</v>
      </c>
    </row>
    <row r="29" spans="1:3" ht="15.6" x14ac:dyDescent="0.3">
      <c r="A29" s="57" t="s">
        <v>1213</v>
      </c>
      <c r="B29" s="57"/>
      <c r="C29" s="57" t="s">
        <v>1148</v>
      </c>
    </row>
    <row r="30" spans="1:3" ht="15.6" x14ac:dyDescent="0.3">
      <c r="A30" s="57" t="s">
        <v>1066</v>
      </c>
      <c r="B30" s="57" t="s">
        <v>56</v>
      </c>
      <c r="C30" s="57" t="s">
        <v>1143</v>
      </c>
    </row>
    <row r="31" spans="1:3" ht="15.6" x14ac:dyDescent="0.3">
      <c r="A31" s="57" t="s">
        <v>1067</v>
      </c>
      <c r="B31" s="57" t="s">
        <v>57</v>
      </c>
      <c r="C31" s="57" t="s">
        <v>1144</v>
      </c>
    </row>
    <row r="32" spans="1:3" ht="15.6" x14ac:dyDescent="0.3">
      <c r="A32" s="57" t="s">
        <v>1069</v>
      </c>
      <c r="B32" s="57" t="s">
        <v>59</v>
      </c>
      <c r="C32" s="57" t="s">
        <v>1146</v>
      </c>
    </row>
    <row r="33" spans="1:3" ht="15.6" x14ac:dyDescent="0.3">
      <c r="A33" s="57" t="s">
        <v>1068</v>
      </c>
      <c r="B33" s="57" t="s">
        <v>58</v>
      </c>
      <c r="C33" s="57" t="s">
        <v>1145</v>
      </c>
    </row>
    <row r="34" spans="1:3" ht="15.6" x14ac:dyDescent="0.3">
      <c r="A34" s="57" t="s">
        <v>854</v>
      </c>
      <c r="B34" s="57" t="s">
        <v>60</v>
      </c>
      <c r="C34" s="57" t="s">
        <v>1147</v>
      </c>
    </row>
    <row r="35" spans="1:3" ht="15.6" x14ac:dyDescent="0.3">
      <c r="A35" s="57" t="s">
        <v>1070</v>
      </c>
      <c r="B35" s="57"/>
      <c r="C35" s="57" t="s">
        <v>1148</v>
      </c>
    </row>
    <row r="36" spans="1:3" ht="15.6" x14ac:dyDescent="0.3">
      <c r="A36" s="57" t="s">
        <v>1071</v>
      </c>
      <c r="B36" s="57" t="s">
        <v>61</v>
      </c>
      <c r="C36" s="57" t="s">
        <v>1149</v>
      </c>
    </row>
    <row r="37" spans="1:3" ht="15.6" x14ac:dyDescent="0.3">
      <c r="A37" s="57" t="s">
        <v>1273</v>
      </c>
      <c r="B37" s="57"/>
      <c r="C37" s="57" t="s">
        <v>1148</v>
      </c>
    </row>
    <row r="38" spans="1:3" ht="15.6" x14ac:dyDescent="0.3">
      <c r="A38" s="57" t="s">
        <v>1072</v>
      </c>
      <c r="B38" s="57" t="s">
        <v>1150</v>
      </c>
      <c r="C38" s="57" t="s">
        <v>1151</v>
      </c>
    </row>
    <row r="39" spans="1:3" ht="15.6" x14ac:dyDescent="0.3">
      <c r="A39" s="57" t="s">
        <v>1073</v>
      </c>
      <c r="B39" s="57" t="s">
        <v>62</v>
      </c>
      <c r="C39" s="57" t="s">
        <v>1152</v>
      </c>
    </row>
    <row r="40" spans="1:3" ht="15.6" x14ac:dyDescent="0.3">
      <c r="A40" s="57" t="s">
        <v>1074</v>
      </c>
      <c r="B40" s="57" t="s">
        <v>64</v>
      </c>
      <c r="C40" s="57" t="s">
        <v>1153</v>
      </c>
    </row>
    <row r="41" spans="1:3" ht="15.6" x14ac:dyDescent="0.3">
      <c r="A41" s="57" t="s">
        <v>1214</v>
      </c>
      <c r="B41" s="57"/>
      <c r="C41" s="57" t="s">
        <v>1148</v>
      </c>
    </row>
    <row r="42" spans="1:3" ht="15.6" x14ac:dyDescent="0.3">
      <c r="A42" s="57" t="s">
        <v>1075</v>
      </c>
      <c r="B42" s="57" t="s">
        <v>63</v>
      </c>
      <c r="C42" s="57" t="s">
        <v>1154</v>
      </c>
    </row>
    <row r="43" spans="1:3" ht="15.6" x14ac:dyDescent="0.3">
      <c r="A43" s="57" t="s">
        <v>1215</v>
      </c>
      <c r="B43" s="57"/>
      <c r="C43" s="57" t="s">
        <v>1148</v>
      </c>
    </row>
    <row r="44" spans="1:3" ht="15.6" x14ac:dyDescent="0.3">
      <c r="A44" s="57" t="s">
        <v>1216</v>
      </c>
      <c r="B44" s="57"/>
      <c r="C44" s="57" t="s">
        <v>1148</v>
      </c>
    </row>
    <row r="45" spans="1:3" ht="15.6" x14ac:dyDescent="0.3">
      <c r="A45" s="57" t="s">
        <v>1217</v>
      </c>
      <c r="B45" s="57"/>
      <c r="C45" s="57" t="s">
        <v>1148</v>
      </c>
    </row>
    <row r="46" spans="1:3" ht="15.6" x14ac:dyDescent="0.3">
      <c r="A46" s="57" t="s">
        <v>1076</v>
      </c>
      <c r="B46" s="57" t="s">
        <v>1155</v>
      </c>
      <c r="C46" s="57" t="s">
        <v>1156</v>
      </c>
    </row>
    <row r="47" spans="1:3" ht="15.6" x14ac:dyDescent="0.3">
      <c r="A47" s="57" t="s">
        <v>1077</v>
      </c>
      <c r="B47" s="57" t="s">
        <v>65</v>
      </c>
      <c r="C47" s="57" t="s">
        <v>1157</v>
      </c>
    </row>
    <row r="48" spans="1:3" ht="15.6" x14ac:dyDescent="0.3">
      <c r="A48" s="57" t="s">
        <v>1078</v>
      </c>
      <c r="B48" s="57" t="s">
        <v>66</v>
      </c>
      <c r="C48" s="57" t="s">
        <v>1158</v>
      </c>
    </row>
    <row r="49" spans="1:3" ht="15.6" x14ac:dyDescent="0.3">
      <c r="A49" s="57" t="s">
        <v>1079</v>
      </c>
      <c r="B49" s="57" t="s">
        <v>67</v>
      </c>
      <c r="C49" s="57" t="s">
        <v>1159</v>
      </c>
    </row>
    <row r="50" spans="1:3" ht="15.6" x14ac:dyDescent="0.3">
      <c r="A50" s="57" t="s">
        <v>1218</v>
      </c>
      <c r="B50" s="57"/>
      <c r="C50" s="57" t="s">
        <v>1148</v>
      </c>
    </row>
    <row r="51" spans="1:3" ht="15.6" x14ac:dyDescent="0.3">
      <c r="A51" s="57" t="s">
        <v>1080</v>
      </c>
      <c r="B51" s="57" t="s">
        <v>69</v>
      </c>
      <c r="C51" s="57" t="s">
        <v>1160</v>
      </c>
    </row>
    <row r="52" spans="1:3" ht="15.6" x14ac:dyDescent="0.3">
      <c r="A52" s="57" t="s">
        <v>1081</v>
      </c>
      <c r="B52" s="57" t="s">
        <v>70</v>
      </c>
      <c r="C52" s="57" t="s">
        <v>1161</v>
      </c>
    </row>
    <row r="53" spans="1:3" ht="15.6" x14ac:dyDescent="0.3">
      <c r="A53" s="57" t="s">
        <v>1082</v>
      </c>
      <c r="B53" s="57" t="s">
        <v>71</v>
      </c>
      <c r="C53" s="57" t="s">
        <v>1162</v>
      </c>
    </row>
    <row r="54" spans="1:3" ht="15.6" x14ac:dyDescent="0.3">
      <c r="A54" s="57" t="s">
        <v>1083</v>
      </c>
      <c r="B54" s="57" t="s">
        <v>72</v>
      </c>
      <c r="C54" s="57" t="s">
        <v>1163</v>
      </c>
    </row>
    <row r="55" spans="1:3" ht="15.6" x14ac:dyDescent="0.3">
      <c r="A55" s="57" t="s">
        <v>1084</v>
      </c>
      <c r="B55" s="57" t="s">
        <v>73</v>
      </c>
      <c r="C55" s="57" t="s">
        <v>1164</v>
      </c>
    </row>
    <row r="56" spans="1:3" ht="15.6" x14ac:dyDescent="0.3">
      <c r="A56" s="57" t="s">
        <v>1085</v>
      </c>
      <c r="B56" s="57" t="s">
        <v>74</v>
      </c>
      <c r="C56" s="57" t="s">
        <v>1165</v>
      </c>
    </row>
    <row r="57" spans="1:3" ht="15.6" x14ac:dyDescent="0.3">
      <c r="A57" s="57" t="s">
        <v>1086</v>
      </c>
      <c r="B57" s="57" t="s">
        <v>75</v>
      </c>
      <c r="C57" s="57" t="s">
        <v>1166</v>
      </c>
    </row>
    <row r="58" spans="1:3" ht="15.6" x14ac:dyDescent="0.3">
      <c r="A58" s="57" t="s">
        <v>1087</v>
      </c>
      <c r="B58" s="57"/>
      <c r="C58" s="57" t="s">
        <v>1167</v>
      </c>
    </row>
    <row r="59" spans="1:3" ht="15.6" x14ac:dyDescent="0.3">
      <c r="A59" s="57" t="s">
        <v>1088</v>
      </c>
      <c r="B59" s="57" t="s">
        <v>76</v>
      </c>
      <c r="C59" s="57" t="s">
        <v>1168</v>
      </c>
    </row>
    <row r="60" spans="1:3" ht="15.6" x14ac:dyDescent="0.3">
      <c r="A60" s="57" t="s">
        <v>1089</v>
      </c>
      <c r="B60" s="57" t="s">
        <v>77</v>
      </c>
      <c r="C60" s="57" t="s">
        <v>1169</v>
      </c>
    </row>
    <row r="61" spans="1:3" ht="15.6" x14ac:dyDescent="0.3">
      <c r="A61" s="57" t="s">
        <v>1219</v>
      </c>
      <c r="B61" s="57"/>
      <c r="C61" s="57" t="s">
        <v>1148</v>
      </c>
    </row>
    <row r="62" spans="1:3" ht="15.6" x14ac:dyDescent="0.3">
      <c r="A62" s="57" t="s">
        <v>1090</v>
      </c>
      <c r="B62" s="57" t="s">
        <v>78</v>
      </c>
      <c r="C62" s="57" t="s">
        <v>1171</v>
      </c>
    </row>
    <row r="63" spans="1:3" ht="15.6" x14ac:dyDescent="0.3">
      <c r="A63" s="57" t="s">
        <v>1285</v>
      </c>
      <c r="B63" s="57" t="s">
        <v>79</v>
      </c>
      <c r="C63" s="57" t="s">
        <v>1170</v>
      </c>
    </row>
    <row r="64" spans="1:3" ht="15.6" x14ac:dyDescent="0.3">
      <c r="A64" s="57" t="s">
        <v>1091</v>
      </c>
      <c r="B64" s="57" t="s">
        <v>80</v>
      </c>
      <c r="C64" s="57" t="s">
        <v>1172</v>
      </c>
    </row>
    <row r="65" spans="1:3" ht="15.6" x14ac:dyDescent="0.3">
      <c r="A65" s="57" t="s">
        <v>1220</v>
      </c>
      <c r="B65" s="57"/>
      <c r="C65" s="57" t="s">
        <v>1148</v>
      </c>
    </row>
    <row r="66" spans="1:3" ht="15.6" x14ac:dyDescent="0.3">
      <c r="A66" s="57" t="s">
        <v>1221</v>
      </c>
      <c r="B66" s="57"/>
      <c r="C66" s="57" t="s">
        <v>1148</v>
      </c>
    </row>
    <row r="67" spans="1:3" ht="15.6" x14ac:dyDescent="0.3">
      <c r="A67" s="57" t="s">
        <v>1222</v>
      </c>
      <c r="B67" s="57"/>
      <c r="C67" s="57" t="s">
        <v>1148</v>
      </c>
    </row>
    <row r="68" spans="1:3" ht="15.6" x14ac:dyDescent="0.3">
      <c r="A68" s="57" t="s">
        <v>1092</v>
      </c>
      <c r="B68" s="57" t="s">
        <v>81</v>
      </c>
      <c r="C68" s="57" t="s">
        <v>1173</v>
      </c>
    </row>
    <row r="69" spans="1:3" ht="15.6" x14ac:dyDescent="0.3">
      <c r="A69" s="57" t="s">
        <v>1223</v>
      </c>
      <c r="B69" s="57"/>
      <c r="C69" s="57" t="s">
        <v>1148</v>
      </c>
    </row>
    <row r="70" spans="1:3" ht="15.6" x14ac:dyDescent="0.3">
      <c r="A70" s="57" t="s">
        <v>1224</v>
      </c>
      <c r="B70" s="57"/>
      <c r="C70" s="57" t="s">
        <v>1148</v>
      </c>
    </row>
    <row r="71" spans="1:3" ht="15.6" x14ac:dyDescent="0.3">
      <c r="A71" s="57" t="s">
        <v>1093</v>
      </c>
      <c r="B71" s="57" t="s">
        <v>82</v>
      </c>
      <c r="C71" s="57" t="s">
        <v>1174</v>
      </c>
    </row>
    <row r="72" spans="1:3" ht="15.6" x14ac:dyDescent="0.3">
      <c r="A72" s="57" t="s">
        <v>1225</v>
      </c>
      <c r="B72" s="57" t="s">
        <v>83</v>
      </c>
      <c r="C72" s="57" t="s">
        <v>1175</v>
      </c>
    </row>
    <row r="73" spans="1:3" ht="15.6" x14ac:dyDescent="0.3">
      <c r="A73" s="57" t="s">
        <v>1176</v>
      </c>
      <c r="B73" s="57" t="s">
        <v>84</v>
      </c>
      <c r="C73" s="57" t="s">
        <v>1177</v>
      </c>
    </row>
    <row r="74" spans="1:3" ht="15.6" x14ac:dyDescent="0.3">
      <c r="A74" s="57" t="s">
        <v>1096</v>
      </c>
      <c r="B74" s="57" t="s">
        <v>85</v>
      </c>
      <c r="C74" s="57" t="s">
        <v>1178</v>
      </c>
    </row>
    <row r="75" spans="1:3" ht="15.6" x14ac:dyDescent="0.3">
      <c r="A75" s="57" t="s">
        <v>1097</v>
      </c>
      <c r="B75" s="57" t="s">
        <v>86</v>
      </c>
      <c r="C75" s="57" t="s">
        <v>1179</v>
      </c>
    </row>
    <row r="76" spans="1:3" ht="15.6" x14ac:dyDescent="0.3">
      <c r="A76" s="57" t="s">
        <v>1098</v>
      </c>
      <c r="B76" s="57" t="s">
        <v>87</v>
      </c>
      <c r="C76" s="57" t="s">
        <v>1180</v>
      </c>
    </row>
    <row r="77" spans="1:3" ht="15.6" x14ac:dyDescent="0.3">
      <c r="A77" s="57" t="s">
        <v>1099</v>
      </c>
      <c r="B77" s="57" t="s">
        <v>88</v>
      </c>
      <c r="C77" s="57" t="s">
        <v>1149</v>
      </c>
    </row>
    <row r="78" spans="1:3" ht="15.6" x14ac:dyDescent="0.3">
      <c r="A78" s="57" t="s">
        <v>1100</v>
      </c>
      <c r="B78" s="57"/>
      <c r="C78" s="57" t="s">
        <v>1148</v>
      </c>
    </row>
    <row r="79" spans="1:3" ht="15.6" x14ac:dyDescent="0.3">
      <c r="A79" s="57" t="s">
        <v>1101</v>
      </c>
      <c r="B79" s="57" t="s">
        <v>89</v>
      </c>
      <c r="C79" s="57" t="s">
        <v>1181</v>
      </c>
    </row>
    <row r="80" spans="1:3" ht="15.6" x14ac:dyDescent="0.3">
      <c r="A80" s="57" t="s">
        <v>1102</v>
      </c>
      <c r="B80" s="57" t="s">
        <v>90</v>
      </c>
      <c r="C80" s="57" t="s">
        <v>1183</v>
      </c>
    </row>
    <row r="81" spans="1:3" ht="15.6" x14ac:dyDescent="0.3">
      <c r="A81" s="56" t="s">
        <v>1182</v>
      </c>
      <c r="B81" s="56" t="s">
        <v>90</v>
      </c>
      <c r="C81" s="56" t="s">
        <v>1226</v>
      </c>
    </row>
    <row r="82" spans="1:3" ht="15.6" x14ac:dyDescent="0.3">
      <c r="A82" s="56" t="s">
        <v>1103</v>
      </c>
      <c r="B82" s="56" t="s">
        <v>91</v>
      </c>
      <c r="C82" s="56" t="s">
        <v>1184</v>
      </c>
    </row>
    <row r="83" spans="1:3" ht="15.6" x14ac:dyDescent="0.3">
      <c r="A83" s="56" t="s">
        <v>1227</v>
      </c>
      <c r="B83" s="56"/>
      <c r="C83" s="56" t="s">
        <v>1148</v>
      </c>
    </row>
    <row r="84" spans="1:3" ht="15.6" x14ac:dyDescent="0.3">
      <c r="A84" s="56" t="s">
        <v>1104</v>
      </c>
      <c r="B84" s="56" t="s">
        <v>92</v>
      </c>
      <c r="C84" s="56" t="s">
        <v>1185</v>
      </c>
    </row>
    <row r="85" spans="1:3" ht="15.6" x14ac:dyDescent="0.3">
      <c r="A85" s="56" t="s">
        <v>1105</v>
      </c>
      <c r="B85" s="56" t="s">
        <v>93</v>
      </c>
      <c r="C85" s="56" t="s">
        <v>1186</v>
      </c>
    </row>
    <row r="86" spans="1:3" ht="15.6" x14ac:dyDescent="0.3">
      <c r="A86" s="56" t="s">
        <v>1106</v>
      </c>
      <c r="B86" s="56" t="s">
        <v>94</v>
      </c>
      <c r="C86" s="56" t="s">
        <v>1187</v>
      </c>
    </row>
    <row r="87" spans="1:3" ht="15.6" x14ac:dyDescent="0.3">
      <c r="A87" s="56" t="s">
        <v>1107</v>
      </c>
      <c r="B87" s="56" t="s">
        <v>1188</v>
      </c>
      <c r="C87" s="56" t="s">
        <v>1189</v>
      </c>
    </row>
    <row r="88" spans="1:3" ht="15.6" x14ac:dyDescent="0.3">
      <c r="A88" s="56" t="s">
        <v>1108</v>
      </c>
      <c r="B88" s="56" t="s">
        <v>95</v>
      </c>
      <c r="C88" s="56" t="s">
        <v>1190</v>
      </c>
    </row>
    <row r="89" spans="1:3" ht="15.6" x14ac:dyDescent="0.3">
      <c r="A89" s="56" t="s">
        <v>1109</v>
      </c>
      <c r="B89" s="56" t="s">
        <v>96</v>
      </c>
      <c r="C89" s="56" t="s">
        <v>1191</v>
      </c>
    </row>
    <row r="90" spans="1:3" ht="15.6" x14ac:dyDescent="0.3">
      <c r="A90" s="56" t="s">
        <v>1192</v>
      </c>
      <c r="B90" s="56" t="s">
        <v>96</v>
      </c>
      <c r="C90" s="56" t="s">
        <v>1228</v>
      </c>
    </row>
    <row r="91" spans="1:3" ht="15.6" x14ac:dyDescent="0.3">
      <c r="A91" s="56" t="s">
        <v>1110</v>
      </c>
      <c r="B91" s="56" t="s">
        <v>97</v>
      </c>
      <c r="C91" s="56" t="s">
        <v>1193</v>
      </c>
    </row>
    <row r="92" spans="1:3" ht="15.6" x14ac:dyDescent="0.3">
      <c r="A92" s="56" t="s">
        <v>1111</v>
      </c>
      <c r="B92" s="56" t="s">
        <v>98</v>
      </c>
      <c r="C92" s="56" t="s">
        <v>1194</v>
      </c>
    </row>
    <row r="93" spans="1:3" ht="15.6" x14ac:dyDescent="0.3">
      <c r="A93" s="56" t="s">
        <v>1112</v>
      </c>
      <c r="B93" s="56" t="s">
        <v>99</v>
      </c>
      <c r="C93" s="56" t="s">
        <v>1196</v>
      </c>
    </row>
    <row r="94" spans="1:3" ht="15.6" x14ac:dyDescent="0.3">
      <c r="A94" s="56" t="s">
        <v>1195</v>
      </c>
      <c r="B94" s="56" t="s">
        <v>99</v>
      </c>
      <c r="C94" s="56" t="s">
        <v>1229</v>
      </c>
    </row>
    <row r="95" spans="1:3" ht="15.6" x14ac:dyDescent="0.3">
      <c r="A95" s="56" t="s">
        <v>1113</v>
      </c>
      <c r="B95" s="56" t="s">
        <v>100</v>
      </c>
      <c r="C95" s="56" t="s">
        <v>1197</v>
      </c>
    </row>
    <row r="96" spans="1:3" ht="15.6" x14ac:dyDescent="0.3">
      <c r="A96" s="56" t="s">
        <v>1114</v>
      </c>
      <c r="B96" s="56" t="s">
        <v>101</v>
      </c>
      <c r="C96" s="56" t="s">
        <v>1198</v>
      </c>
    </row>
    <row r="97" spans="1:3" ht="15.6" x14ac:dyDescent="0.3">
      <c r="A97" s="56" t="s">
        <v>1115</v>
      </c>
      <c r="B97" s="56" t="s">
        <v>102</v>
      </c>
      <c r="C97" s="56" t="s">
        <v>1199</v>
      </c>
    </row>
    <row r="98" spans="1:3" ht="15.6" x14ac:dyDescent="0.3">
      <c r="A98" s="56" t="s">
        <v>1116</v>
      </c>
      <c r="B98" s="56" t="s">
        <v>103</v>
      </c>
      <c r="C98" s="56" t="s">
        <v>1200</v>
      </c>
    </row>
    <row r="99" spans="1:3" ht="15.6" x14ac:dyDescent="0.3">
      <c r="A99" s="56" t="s">
        <v>1230</v>
      </c>
      <c r="B99" s="56"/>
      <c r="C99" s="56" t="s">
        <v>1148</v>
      </c>
    </row>
    <row r="100" spans="1:3" ht="15.6" x14ac:dyDescent="0.3">
      <c r="A100" s="56" t="s">
        <v>1231</v>
      </c>
      <c r="B100" s="56"/>
      <c r="C100" s="56" t="s">
        <v>1148</v>
      </c>
    </row>
    <row r="101" spans="1:3" ht="15.6" x14ac:dyDescent="0.3">
      <c r="A101" s="56" t="s">
        <v>1117</v>
      </c>
      <c r="B101" s="56" t="s">
        <v>104</v>
      </c>
      <c r="C101" s="56" t="s">
        <v>1201</v>
      </c>
    </row>
    <row r="102" spans="1:3" ht="15.6" x14ac:dyDescent="0.3">
      <c r="A102" s="56" t="s">
        <v>1232</v>
      </c>
      <c r="B102" s="56"/>
      <c r="C102" s="56" t="s">
        <v>1148</v>
      </c>
    </row>
    <row r="103" spans="1:3" ht="15.6" x14ac:dyDescent="0.3">
      <c r="A103" s="56" t="s">
        <v>1118</v>
      </c>
      <c r="B103" s="56" t="s">
        <v>105</v>
      </c>
      <c r="C103" s="56" t="s">
        <v>1202</v>
      </c>
    </row>
    <row r="104" spans="1:3" ht="15.6" x14ac:dyDescent="0.3">
      <c r="A104" s="56" t="s">
        <v>1233</v>
      </c>
      <c r="B104" s="56"/>
      <c r="C104" s="56" t="s">
        <v>1148</v>
      </c>
    </row>
    <row r="105" spans="1:3" ht="15.6" x14ac:dyDescent="0.3">
      <c r="A105" s="56" t="s">
        <v>1119</v>
      </c>
      <c r="B105" s="56" t="s">
        <v>106</v>
      </c>
      <c r="C105" s="56" t="s">
        <v>1203</v>
      </c>
    </row>
    <row r="106" spans="1:3" ht="15.6" x14ac:dyDescent="0.3">
      <c r="A106" s="56"/>
      <c r="B106" s="56"/>
      <c r="C106" s="56"/>
    </row>
  </sheetData>
  <sheetProtection sheet="1" objects="1" scenarios="1" selectLockedCells="1" selectUnlockedCell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53E9-38CA-4509-85A7-C9F21F54420C}">
  <dimension ref="A1:K73"/>
  <sheetViews>
    <sheetView topLeftCell="H41" workbookViewId="0">
      <selection activeCell="K72" sqref="K72"/>
    </sheetView>
  </sheetViews>
  <sheetFormatPr defaultRowHeight="14.4" x14ac:dyDescent="0.3"/>
  <cols>
    <col min="1" max="1" width="24.88671875" bestFit="1" customWidth="1"/>
    <col min="2" max="2" width="26.44140625" bestFit="1" customWidth="1"/>
    <col min="3" max="3" width="133.5546875" bestFit="1" customWidth="1"/>
    <col min="4" max="4" width="92.77734375" customWidth="1"/>
    <col min="5" max="5" width="255.77734375" bestFit="1" customWidth="1"/>
    <col min="6" max="6" width="165.33203125" bestFit="1" customWidth="1"/>
    <col min="7" max="7" width="111" bestFit="1" customWidth="1"/>
    <col min="8" max="8" width="7.77734375" customWidth="1"/>
    <col min="9" max="9" width="6.44140625" bestFit="1" customWidth="1"/>
    <col min="10" max="10" width="110.88671875" bestFit="1" customWidth="1"/>
    <col min="11" max="11" width="118" bestFit="1" customWidth="1"/>
  </cols>
  <sheetData>
    <row r="1" spans="1:11" x14ac:dyDescent="0.3">
      <c r="A1" t="s">
        <v>964</v>
      </c>
      <c r="B1" t="s">
        <v>962</v>
      </c>
      <c r="C1" t="s">
        <v>963</v>
      </c>
      <c r="D1" t="s">
        <v>34</v>
      </c>
      <c r="E1" t="s">
        <v>35</v>
      </c>
      <c r="F1" t="s">
        <v>965</v>
      </c>
      <c r="G1" t="s">
        <v>966</v>
      </c>
      <c r="H1" t="s">
        <v>37</v>
      </c>
      <c r="I1" t="s">
        <v>509</v>
      </c>
      <c r="J1" t="s">
        <v>967</v>
      </c>
      <c r="K1" t="s">
        <v>968</v>
      </c>
    </row>
    <row r="2" spans="1:11" x14ac:dyDescent="0.3">
      <c r="A2" t="s">
        <v>761</v>
      </c>
      <c r="B2" t="s">
        <v>1053</v>
      </c>
      <c r="C2" t="s">
        <v>989</v>
      </c>
      <c r="D2" t="s">
        <v>762</v>
      </c>
      <c r="E2" t="s">
        <v>763</v>
      </c>
      <c r="F2" t="s">
        <v>764</v>
      </c>
      <c r="G2" t="s">
        <v>765</v>
      </c>
      <c r="H2" t="s">
        <v>40</v>
      </c>
      <c r="I2" t="s">
        <v>609</v>
      </c>
      <c r="J2" t="s">
        <v>602</v>
      </c>
      <c r="K2" t="s">
        <v>766</v>
      </c>
    </row>
    <row r="3" spans="1:11" ht="28.8" x14ac:dyDescent="0.3">
      <c r="A3" t="s">
        <v>618</v>
      </c>
      <c r="B3" t="s">
        <v>1054</v>
      </c>
      <c r="C3" s="4" t="s">
        <v>990</v>
      </c>
      <c r="D3" t="s">
        <v>619</v>
      </c>
      <c r="E3" t="s">
        <v>620</v>
      </c>
      <c r="F3" t="s">
        <v>621</v>
      </c>
      <c r="G3" t="s">
        <v>602</v>
      </c>
      <c r="H3" t="s">
        <v>40</v>
      </c>
      <c r="I3" t="s">
        <v>609</v>
      </c>
      <c r="J3" t="s">
        <v>602</v>
      </c>
      <c r="K3" t="s">
        <v>68</v>
      </c>
    </row>
    <row r="4" spans="1:11" ht="28.8" x14ac:dyDescent="0.3">
      <c r="A4" t="s">
        <v>956</v>
      </c>
      <c r="B4" t="s">
        <v>1055</v>
      </c>
      <c r="C4" s="4" t="s">
        <v>991</v>
      </c>
      <c r="D4" t="s">
        <v>957</v>
      </c>
      <c r="E4" t="s">
        <v>958</v>
      </c>
      <c r="F4" t="s">
        <v>959</v>
      </c>
      <c r="G4" t="s">
        <v>960</v>
      </c>
      <c r="H4" t="s">
        <v>40</v>
      </c>
      <c r="I4" t="s">
        <v>602</v>
      </c>
      <c r="J4" t="s">
        <v>602</v>
      </c>
      <c r="K4" t="s">
        <v>961</v>
      </c>
    </row>
    <row r="5" spans="1:11" ht="28.8" x14ac:dyDescent="0.3">
      <c r="A5" t="s">
        <v>611</v>
      </c>
      <c r="B5" t="s">
        <v>1056</v>
      </c>
      <c r="C5" s="4" t="s">
        <v>992</v>
      </c>
      <c r="D5" t="s">
        <v>612</v>
      </c>
      <c r="E5" t="s">
        <v>613</v>
      </c>
      <c r="F5" t="s">
        <v>614</v>
      </c>
      <c r="G5" t="s">
        <v>615</v>
      </c>
      <c r="H5" t="s">
        <v>616</v>
      </c>
      <c r="I5" t="s">
        <v>609</v>
      </c>
      <c r="J5" t="s">
        <v>602</v>
      </c>
      <c r="K5" t="s">
        <v>617</v>
      </c>
    </row>
    <row r="6" spans="1:11" x14ac:dyDescent="0.3">
      <c r="A6" t="s">
        <v>705</v>
      </c>
      <c r="B6" t="s">
        <v>1057</v>
      </c>
      <c r="C6" t="s">
        <v>706</v>
      </c>
      <c r="D6" t="s">
        <v>707</v>
      </c>
      <c r="E6" t="s">
        <v>708</v>
      </c>
      <c r="F6" t="s">
        <v>709</v>
      </c>
      <c r="G6" t="s">
        <v>609</v>
      </c>
      <c r="H6" t="s">
        <v>616</v>
      </c>
      <c r="I6" t="s">
        <v>609</v>
      </c>
      <c r="J6" t="s">
        <v>710</v>
      </c>
      <c r="K6" t="s">
        <v>116</v>
      </c>
    </row>
    <row r="7" spans="1:11" x14ac:dyDescent="0.3">
      <c r="A7" s="63">
        <v>45533.324259259258</v>
      </c>
      <c r="B7" t="s">
        <v>1279</v>
      </c>
      <c r="C7" s="4" t="s">
        <v>1274</v>
      </c>
      <c r="D7" t="s">
        <v>1275</v>
      </c>
      <c r="E7" t="s">
        <v>1276</v>
      </c>
      <c r="F7" t="s">
        <v>1277</v>
      </c>
      <c r="G7" t="s">
        <v>609</v>
      </c>
      <c r="H7" t="s">
        <v>40</v>
      </c>
      <c r="I7" t="s">
        <v>609</v>
      </c>
      <c r="J7" t="s">
        <v>602</v>
      </c>
      <c r="K7" t="s">
        <v>1278</v>
      </c>
    </row>
    <row r="8" spans="1:11" x14ac:dyDescent="0.3">
      <c r="A8" t="s">
        <v>629</v>
      </c>
      <c r="B8" t="s">
        <v>1058</v>
      </c>
      <c r="C8" t="s">
        <v>993</v>
      </c>
      <c r="D8" t="s">
        <v>630</v>
      </c>
      <c r="E8" t="s">
        <v>631</v>
      </c>
      <c r="F8" t="s">
        <v>632</v>
      </c>
      <c r="G8" t="s">
        <v>633</v>
      </c>
      <c r="H8" t="s">
        <v>40</v>
      </c>
      <c r="I8" t="s">
        <v>609</v>
      </c>
      <c r="J8" t="s">
        <v>602</v>
      </c>
      <c r="K8" t="s">
        <v>634</v>
      </c>
    </row>
    <row r="9" spans="1:11" ht="28.8" x14ac:dyDescent="0.3">
      <c r="A9" t="s">
        <v>767</v>
      </c>
      <c r="B9" t="s">
        <v>1059</v>
      </c>
      <c r="C9" s="4" t="s">
        <v>994</v>
      </c>
      <c r="D9" t="s">
        <v>768</v>
      </c>
      <c r="E9" t="s">
        <v>769</v>
      </c>
      <c r="F9" t="s">
        <v>770</v>
      </c>
      <c r="G9" t="s">
        <v>602</v>
      </c>
      <c r="H9" t="s">
        <v>40</v>
      </c>
      <c r="I9" t="s">
        <v>749</v>
      </c>
      <c r="J9" t="s">
        <v>602</v>
      </c>
      <c r="K9" t="s">
        <v>771</v>
      </c>
    </row>
    <row r="10" spans="1:11" ht="28.8" x14ac:dyDescent="0.3">
      <c r="A10" t="s">
        <v>907</v>
      </c>
      <c r="B10" t="s">
        <v>1060</v>
      </c>
      <c r="C10" s="4" t="s">
        <v>995</v>
      </c>
      <c r="D10" t="s">
        <v>1044</v>
      </c>
      <c r="E10" t="s">
        <v>908</v>
      </c>
      <c r="F10" t="s">
        <v>909</v>
      </c>
      <c r="G10" t="s">
        <v>602</v>
      </c>
      <c r="H10" t="s">
        <v>40</v>
      </c>
      <c r="I10" t="s">
        <v>609</v>
      </c>
      <c r="J10" t="s">
        <v>602</v>
      </c>
      <c r="K10" t="s">
        <v>609</v>
      </c>
    </row>
    <row r="11" spans="1:11" ht="28.8" x14ac:dyDescent="0.3">
      <c r="A11" t="s">
        <v>751</v>
      </c>
      <c r="B11" t="s">
        <v>1061</v>
      </c>
      <c r="C11" s="4" t="s">
        <v>996</v>
      </c>
      <c r="D11" t="s">
        <v>752</v>
      </c>
      <c r="E11" t="s">
        <v>753</v>
      </c>
      <c r="F11" t="s">
        <v>754</v>
      </c>
      <c r="G11" t="s">
        <v>602</v>
      </c>
      <c r="H11" t="s">
        <v>40</v>
      </c>
      <c r="I11" t="s">
        <v>749</v>
      </c>
      <c r="J11" t="s">
        <v>609</v>
      </c>
      <c r="K11" t="s">
        <v>755</v>
      </c>
    </row>
    <row r="12" spans="1:11" x14ac:dyDescent="0.3">
      <c r="A12" t="s">
        <v>786</v>
      </c>
      <c r="B12" t="s">
        <v>1062</v>
      </c>
      <c r="C12" t="s">
        <v>787</v>
      </c>
      <c r="D12" t="s">
        <v>788</v>
      </c>
      <c r="E12" t="s">
        <v>789</v>
      </c>
      <c r="F12" t="s">
        <v>790</v>
      </c>
      <c r="G12" t="s">
        <v>609</v>
      </c>
      <c r="H12" t="s">
        <v>40</v>
      </c>
      <c r="I12" t="s">
        <v>609</v>
      </c>
      <c r="J12" t="s">
        <v>791</v>
      </c>
      <c r="K12" t="s">
        <v>116</v>
      </c>
    </row>
    <row r="13" spans="1:11" x14ac:dyDescent="0.3">
      <c r="A13" t="s">
        <v>899</v>
      </c>
      <c r="B13" t="s">
        <v>1063</v>
      </c>
      <c r="C13" t="s">
        <v>900</v>
      </c>
      <c r="D13" t="s">
        <v>901</v>
      </c>
      <c r="E13" t="s">
        <v>902</v>
      </c>
      <c r="F13" t="s">
        <v>903</v>
      </c>
      <c r="G13" t="s">
        <v>904</v>
      </c>
      <c r="H13" t="s">
        <v>40</v>
      </c>
      <c r="I13" t="s">
        <v>609</v>
      </c>
      <c r="J13" t="s">
        <v>905</v>
      </c>
      <c r="K13" t="s">
        <v>906</v>
      </c>
    </row>
    <row r="14" spans="1:11" x14ac:dyDescent="0.3">
      <c r="A14" t="s">
        <v>744</v>
      </c>
      <c r="B14" t="s">
        <v>1064</v>
      </c>
      <c r="C14" t="s">
        <v>745</v>
      </c>
      <c r="D14" t="s">
        <v>746</v>
      </c>
      <c r="E14" t="s">
        <v>747</v>
      </c>
      <c r="F14" t="s">
        <v>748</v>
      </c>
      <c r="G14" t="s">
        <v>602</v>
      </c>
      <c r="H14" t="s">
        <v>40</v>
      </c>
      <c r="I14" t="s">
        <v>749</v>
      </c>
      <c r="J14" t="s">
        <v>602</v>
      </c>
      <c r="K14" t="s">
        <v>750</v>
      </c>
    </row>
    <row r="15" spans="1:11" x14ac:dyDescent="0.3">
      <c r="A15" t="s">
        <v>885</v>
      </c>
      <c r="B15" t="s">
        <v>1065</v>
      </c>
      <c r="C15" t="s">
        <v>886</v>
      </c>
      <c r="D15" t="s">
        <v>887</v>
      </c>
      <c r="E15" t="s">
        <v>888</v>
      </c>
      <c r="F15" t="s">
        <v>889</v>
      </c>
      <c r="G15" t="s">
        <v>602</v>
      </c>
      <c r="H15" t="s">
        <v>40</v>
      </c>
      <c r="I15" t="s">
        <v>749</v>
      </c>
      <c r="J15" t="s">
        <v>602</v>
      </c>
      <c r="K15" t="s">
        <v>890</v>
      </c>
    </row>
    <row r="16" spans="1:11" ht="28.8" x14ac:dyDescent="0.3">
      <c r="A16" t="s">
        <v>810</v>
      </c>
      <c r="B16" t="s">
        <v>1066</v>
      </c>
      <c r="C16" s="4" t="s">
        <v>997</v>
      </c>
      <c r="D16" t="s">
        <v>811</v>
      </c>
      <c r="E16" t="s">
        <v>812</v>
      </c>
      <c r="F16" t="s">
        <v>813</v>
      </c>
      <c r="G16" t="s">
        <v>602</v>
      </c>
      <c r="H16" t="s">
        <v>40</v>
      </c>
      <c r="I16" t="s">
        <v>609</v>
      </c>
      <c r="J16" t="s">
        <v>602</v>
      </c>
      <c r="K16" t="s">
        <v>814</v>
      </c>
    </row>
    <row r="17" spans="1:11" ht="28.8" x14ac:dyDescent="0.3">
      <c r="A17" t="s">
        <v>860</v>
      </c>
      <c r="B17" t="s">
        <v>1067</v>
      </c>
      <c r="C17" s="4" t="s">
        <v>1027</v>
      </c>
      <c r="D17" t="s">
        <v>861</v>
      </c>
      <c r="E17" t="s">
        <v>676</v>
      </c>
      <c r="F17" t="s">
        <v>862</v>
      </c>
      <c r="G17" t="s">
        <v>602</v>
      </c>
      <c r="H17" t="s">
        <v>40</v>
      </c>
      <c r="I17" t="s">
        <v>602</v>
      </c>
      <c r="J17" t="s">
        <v>602</v>
      </c>
      <c r="K17" t="s">
        <v>863</v>
      </c>
    </row>
    <row r="18" spans="1:11" ht="43.2" x14ac:dyDescent="0.3">
      <c r="A18" t="s">
        <v>739</v>
      </c>
      <c r="B18" t="s">
        <v>1069</v>
      </c>
      <c r="C18" s="4" t="s">
        <v>1028</v>
      </c>
      <c r="D18" t="s">
        <v>740</v>
      </c>
      <c r="E18" t="s">
        <v>741</v>
      </c>
      <c r="F18" t="s">
        <v>742</v>
      </c>
      <c r="G18" t="s">
        <v>602</v>
      </c>
      <c r="H18" t="s">
        <v>40</v>
      </c>
      <c r="I18" t="s">
        <v>602</v>
      </c>
      <c r="J18" t="s">
        <v>609</v>
      </c>
      <c r="K18" t="s">
        <v>743</v>
      </c>
    </row>
    <row r="19" spans="1:11" x14ac:dyDescent="0.3">
      <c r="A19" t="s">
        <v>874</v>
      </c>
      <c r="B19" t="s">
        <v>1068</v>
      </c>
      <c r="C19" t="s">
        <v>875</v>
      </c>
      <c r="D19" t="s">
        <v>876</v>
      </c>
      <c r="E19" t="s">
        <v>876</v>
      </c>
      <c r="F19" t="s">
        <v>877</v>
      </c>
      <c r="G19" t="s">
        <v>878</v>
      </c>
      <c r="H19" t="s">
        <v>40</v>
      </c>
      <c r="I19" t="s">
        <v>609</v>
      </c>
      <c r="J19" t="s">
        <v>602</v>
      </c>
    </row>
    <row r="20" spans="1:11" x14ac:dyDescent="0.3">
      <c r="A20" t="s">
        <v>853</v>
      </c>
      <c r="B20" t="s">
        <v>854</v>
      </c>
      <c r="C20" t="s">
        <v>855</v>
      </c>
      <c r="D20" t="s">
        <v>856</v>
      </c>
      <c r="E20" t="s">
        <v>857</v>
      </c>
      <c r="F20" t="s">
        <v>858</v>
      </c>
      <c r="G20" t="s">
        <v>609</v>
      </c>
      <c r="H20" t="s">
        <v>40</v>
      </c>
      <c r="I20" t="s">
        <v>609</v>
      </c>
      <c r="J20" t="s">
        <v>602</v>
      </c>
      <c r="K20" t="s">
        <v>859</v>
      </c>
    </row>
    <row r="21" spans="1:11" x14ac:dyDescent="0.3">
      <c r="A21" t="s">
        <v>779</v>
      </c>
      <c r="B21" t="s">
        <v>1070</v>
      </c>
      <c r="C21" t="s">
        <v>780</v>
      </c>
      <c r="D21" t="s">
        <v>781</v>
      </c>
      <c r="E21" t="s">
        <v>782</v>
      </c>
      <c r="F21" t="s">
        <v>783</v>
      </c>
      <c r="G21" t="s">
        <v>609</v>
      </c>
      <c r="H21" t="s">
        <v>40</v>
      </c>
      <c r="I21" t="s">
        <v>609</v>
      </c>
      <c r="J21" t="s">
        <v>784</v>
      </c>
      <c r="K21" t="s">
        <v>785</v>
      </c>
    </row>
    <row r="22" spans="1:11" x14ac:dyDescent="0.3">
      <c r="A22" t="s">
        <v>849</v>
      </c>
      <c r="B22" t="s">
        <v>1071</v>
      </c>
      <c r="C22" t="s">
        <v>850</v>
      </c>
      <c r="D22" t="s">
        <v>851</v>
      </c>
      <c r="E22" t="s">
        <v>852</v>
      </c>
      <c r="F22" s="36">
        <v>0.73958333333333337</v>
      </c>
      <c r="G22" t="s">
        <v>602</v>
      </c>
      <c r="H22" t="s">
        <v>40</v>
      </c>
      <c r="I22" t="s">
        <v>749</v>
      </c>
      <c r="J22" t="s">
        <v>602</v>
      </c>
      <c r="K22" t="s">
        <v>850</v>
      </c>
    </row>
    <row r="23" spans="1:11" x14ac:dyDescent="0.3">
      <c r="A23" t="s">
        <v>1205</v>
      </c>
      <c r="B23" t="s">
        <v>1273</v>
      </c>
      <c r="C23" s="65" t="s">
        <v>1284</v>
      </c>
      <c r="D23" s="65" t="s">
        <v>1284</v>
      </c>
      <c r="E23" s="65" t="s">
        <v>1284</v>
      </c>
      <c r="F23" s="65" t="s">
        <v>1284</v>
      </c>
      <c r="G23" s="65" t="s">
        <v>1284</v>
      </c>
      <c r="H23" s="65" t="s">
        <v>1284</v>
      </c>
      <c r="I23" s="65" t="s">
        <v>1284</v>
      </c>
      <c r="J23" s="65" t="s">
        <v>1284</v>
      </c>
      <c r="K23" s="65" t="s">
        <v>1284</v>
      </c>
    </row>
    <row r="24" spans="1:11" ht="28.8" x14ac:dyDescent="0.3">
      <c r="A24" t="s">
        <v>716</v>
      </c>
      <c r="B24" t="s">
        <v>1072</v>
      </c>
      <c r="C24" s="4" t="s">
        <v>1029</v>
      </c>
      <c r="D24" t="s">
        <v>717</v>
      </c>
      <c r="E24" t="s">
        <v>718</v>
      </c>
      <c r="F24" t="s">
        <v>719</v>
      </c>
      <c r="G24" t="s">
        <v>602</v>
      </c>
      <c r="H24" t="s">
        <v>40</v>
      </c>
      <c r="I24" t="s">
        <v>609</v>
      </c>
      <c r="J24" t="s">
        <v>602</v>
      </c>
      <c r="K24" s="4" t="s">
        <v>998</v>
      </c>
    </row>
    <row r="25" spans="1:11" x14ac:dyDescent="0.3">
      <c r="A25" t="s">
        <v>655</v>
      </c>
      <c r="B25" t="s">
        <v>1073</v>
      </c>
      <c r="C25" t="s">
        <v>656</v>
      </c>
      <c r="D25" t="s">
        <v>657</v>
      </c>
      <c r="E25" t="s">
        <v>1286</v>
      </c>
      <c r="F25" t="s">
        <v>658</v>
      </c>
      <c r="G25" t="s">
        <v>602</v>
      </c>
      <c r="H25" t="s">
        <v>40</v>
      </c>
      <c r="I25" t="s">
        <v>609</v>
      </c>
      <c r="J25" t="s">
        <v>602</v>
      </c>
      <c r="K25" t="s">
        <v>116</v>
      </c>
    </row>
    <row r="26" spans="1:11" x14ac:dyDescent="0.3">
      <c r="A26" t="s">
        <v>674</v>
      </c>
      <c r="B26" t="s">
        <v>1074</v>
      </c>
      <c r="C26" t="s">
        <v>1120</v>
      </c>
      <c r="D26" t="s">
        <v>675</v>
      </c>
      <c r="E26" t="s">
        <v>676</v>
      </c>
      <c r="F26" t="s">
        <v>677</v>
      </c>
      <c r="G26" t="s">
        <v>678</v>
      </c>
      <c r="H26" t="s">
        <v>40</v>
      </c>
      <c r="I26" t="s">
        <v>609</v>
      </c>
      <c r="J26" t="s">
        <v>602</v>
      </c>
      <c r="K26" t="s">
        <v>679</v>
      </c>
    </row>
    <row r="27" spans="1:11" x14ac:dyDescent="0.3">
      <c r="A27" t="s">
        <v>671</v>
      </c>
      <c r="B27" t="s">
        <v>1075</v>
      </c>
      <c r="C27" t="s">
        <v>1032</v>
      </c>
      <c r="D27" t="s">
        <v>672</v>
      </c>
      <c r="E27" t="s">
        <v>1287</v>
      </c>
      <c r="F27" t="s">
        <v>673</v>
      </c>
      <c r="G27" t="s">
        <v>602</v>
      </c>
      <c r="H27" t="s">
        <v>40</v>
      </c>
      <c r="I27" t="s">
        <v>609</v>
      </c>
      <c r="J27" t="s">
        <v>602</v>
      </c>
      <c r="K27" t="s">
        <v>116</v>
      </c>
    </row>
    <row r="28" spans="1:11" ht="43.2" x14ac:dyDescent="0.3">
      <c r="A28" t="s">
        <v>641</v>
      </c>
      <c r="B28" t="s">
        <v>1076</v>
      </c>
      <c r="C28" s="4" t="s">
        <v>969</v>
      </c>
      <c r="D28" t="s">
        <v>976</v>
      </c>
      <c r="E28" t="s">
        <v>642</v>
      </c>
      <c r="F28" t="s">
        <v>643</v>
      </c>
      <c r="G28" t="s">
        <v>644</v>
      </c>
      <c r="H28" t="s">
        <v>40</v>
      </c>
      <c r="I28" t="s">
        <v>609</v>
      </c>
      <c r="J28" t="s">
        <v>645</v>
      </c>
      <c r="K28" t="s">
        <v>646</v>
      </c>
    </row>
    <row r="29" spans="1:11" x14ac:dyDescent="0.3">
      <c r="A29" t="s">
        <v>825</v>
      </c>
      <c r="B29" t="s">
        <v>1077</v>
      </c>
      <c r="C29" t="s">
        <v>826</v>
      </c>
      <c r="D29" t="s">
        <v>827</v>
      </c>
      <c r="E29" t="s">
        <v>828</v>
      </c>
      <c r="F29" t="s">
        <v>829</v>
      </c>
      <c r="G29" t="s">
        <v>602</v>
      </c>
      <c r="H29" t="s">
        <v>40</v>
      </c>
      <c r="I29" t="s">
        <v>609</v>
      </c>
      <c r="J29" t="s">
        <v>602</v>
      </c>
      <c r="K29" t="s">
        <v>830</v>
      </c>
    </row>
    <row r="30" spans="1:11" ht="28.8" x14ac:dyDescent="0.3">
      <c r="A30" t="s">
        <v>720</v>
      </c>
      <c r="B30" t="s">
        <v>1078</v>
      </c>
      <c r="C30" s="4" t="s">
        <v>1030</v>
      </c>
      <c r="D30" t="s">
        <v>721</v>
      </c>
      <c r="E30" t="s">
        <v>1046</v>
      </c>
      <c r="F30" s="36">
        <v>0.64583333333333337</v>
      </c>
      <c r="G30" t="s">
        <v>602</v>
      </c>
      <c r="H30" t="s">
        <v>40</v>
      </c>
      <c r="I30" t="s">
        <v>609</v>
      </c>
      <c r="J30" t="s">
        <v>602</v>
      </c>
      <c r="K30" t="s">
        <v>722</v>
      </c>
    </row>
    <row r="31" spans="1:11" x14ac:dyDescent="0.3">
      <c r="A31" t="s">
        <v>635</v>
      </c>
      <c r="B31" t="s">
        <v>1079</v>
      </c>
      <c r="C31" t="s">
        <v>636</v>
      </c>
      <c r="D31" t="s">
        <v>637</v>
      </c>
      <c r="E31" t="s">
        <v>638</v>
      </c>
      <c r="F31" t="s">
        <v>639</v>
      </c>
      <c r="G31" t="s">
        <v>602</v>
      </c>
      <c r="H31" t="s">
        <v>40</v>
      </c>
      <c r="I31" t="s">
        <v>609</v>
      </c>
      <c r="J31" t="s">
        <v>602</v>
      </c>
      <c r="K31" t="s">
        <v>640</v>
      </c>
    </row>
    <row r="32" spans="1:11" x14ac:dyDescent="0.3">
      <c r="A32" t="s">
        <v>700</v>
      </c>
      <c r="B32" t="s">
        <v>1080</v>
      </c>
      <c r="C32" t="s">
        <v>1033</v>
      </c>
      <c r="D32" t="s">
        <v>701</v>
      </c>
      <c r="E32" t="s">
        <v>702</v>
      </c>
      <c r="F32" t="s">
        <v>703</v>
      </c>
      <c r="G32" t="s">
        <v>609</v>
      </c>
      <c r="H32" t="s">
        <v>40</v>
      </c>
      <c r="I32" t="s">
        <v>609</v>
      </c>
      <c r="J32" t="s">
        <v>704</v>
      </c>
      <c r="K32" t="s">
        <v>116</v>
      </c>
    </row>
    <row r="33" spans="1:11" x14ac:dyDescent="0.3">
      <c r="A33" t="s">
        <v>711</v>
      </c>
      <c r="B33" t="s">
        <v>1081</v>
      </c>
      <c r="C33" t="s">
        <v>1031</v>
      </c>
      <c r="D33" t="s">
        <v>712</v>
      </c>
      <c r="E33" t="s">
        <v>713</v>
      </c>
      <c r="F33" t="s">
        <v>714</v>
      </c>
      <c r="G33" t="s">
        <v>602</v>
      </c>
      <c r="H33" t="s">
        <v>40</v>
      </c>
      <c r="I33" t="s">
        <v>609</v>
      </c>
      <c r="J33" t="s">
        <v>715</v>
      </c>
      <c r="K33" t="s">
        <v>116</v>
      </c>
    </row>
    <row r="34" spans="1:11" x14ac:dyDescent="0.3">
      <c r="A34" t="s">
        <v>792</v>
      </c>
      <c r="B34" t="s">
        <v>1082</v>
      </c>
      <c r="C34" t="s">
        <v>793</v>
      </c>
      <c r="D34" t="s">
        <v>794</v>
      </c>
      <c r="E34" t="s">
        <v>795</v>
      </c>
      <c r="F34" t="s">
        <v>796</v>
      </c>
      <c r="G34" t="s">
        <v>609</v>
      </c>
      <c r="H34" t="s">
        <v>40</v>
      </c>
      <c r="I34" t="s">
        <v>609</v>
      </c>
      <c r="J34" t="s">
        <v>602</v>
      </c>
      <c r="K34" t="s">
        <v>797</v>
      </c>
    </row>
    <row r="35" spans="1:11" x14ac:dyDescent="0.3">
      <c r="A35" t="s">
        <v>945</v>
      </c>
      <c r="B35" t="s">
        <v>1083</v>
      </c>
      <c r="C35" t="s">
        <v>946</v>
      </c>
      <c r="D35" t="s">
        <v>947</v>
      </c>
      <c r="E35" t="s">
        <v>948</v>
      </c>
      <c r="F35" t="s">
        <v>949</v>
      </c>
      <c r="G35" t="s">
        <v>602</v>
      </c>
      <c r="H35" t="s">
        <v>40</v>
      </c>
      <c r="I35" t="s">
        <v>609</v>
      </c>
      <c r="J35" t="s">
        <v>602</v>
      </c>
      <c r="K35" t="s">
        <v>950</v>
      </c>
    </row>
    <row r="36" spans="1:11" x14ac:dyDescent="0.3">
      <c r="A36" t="s">
        <v>820</v>
      </c>
      <c r="B36" t="s">
        <v>1084</v>
      </c>
      <c r="C36" t="s">
        <v>821</v>
      </c>
      <c r="D36" t="s">
        <v>822</v>
      </c>
      <c r="E36" t="s">
        <v>823</v>
      </c>
      <c r="F36" t="s">
        <v>608</v>
      </c>
      <c r="G36" t="s">
        <v>602</v>
      </c>
      <c r="H36" t="s">
        <v>40</v>
      </c>
      <c r="I36" t="s">
        <v>609</v>
      </c>
      <c r="J36" t="s">
        <v>602</v>
      </c>
      <c r="K36" t="s">
        <v>824</v>
      </c>
    </row>
    <row r="37" spans="1:11" x14ac:dyDescent="0.3">
      <c r="A37" t="s">
        <v>815</v>
      </c>
      <c r="B37" t="s">
        <v>1085</v>
      </c>
      <c r="C37" t="s">
        <v>303</v>
      </c>
      <c r="D37" t="s">
        <v>816</v>
      </c>
      <c r="E37" t="s">
        <v>817</v>
      </c>
      <c r="F37" t="s">
        <v>759</v>
      </c>
      <c r="G37" t="s">
        <v>818</v>
      </c>
      <c r="H37" t="s">
        <v>40</v>
      </c>
      <c r="I37" t="s">
        <v>609</v>
      </c>
      <c r="J37" t="s">
        <v>819</v>
      </c>
      <c r="K37" t="s">
        <v>609</v>
      </c>
    </row>
    <row r="38" spans="1:11" x14ac:dyDescent="0.3">
      <c r="A38" t="s">
        <v>665</v>
      </c>
      <c r="B38" t="s">
        <v>1086</v>
      </c>
      <c r="C38" t="s">
        <v>666</v>
      </c>
      <c r="D38" t="s">
        <v>667</v>
      </c>
      <c r="E38" t="s">
        <v>668</v>
      </c>
      <c r="F38" t="s">
        <v>669</v>
      </c>
      <c r="G38" t="s">
        <v>602</v>
      </c>
      <c r="H38" t="s">
        <v>40</v>
      </c>
      <c r="I38" t="s">
        <v>609</v>
      </c>
      <c r="J38" t="s">
        <v>602</v>
      </c>
      <c r="K38" t="s">
        <v>670</v>
      </c>
    </row>
    <row r="39" spans="1:11" x14ac:dyDescent="0.3">
      <c r="A39" t="s">
        <v>868</v>
      </c>
      <c r="B39" t="s">
        <v>1087</v>
      </c>
      <c r="C39" t="s">
        <v>869</v>
      </c>
      <c r="D39" t="s">
        <v>870</v>
      </c>
      <c r="E39" t="s">
        <v>871</v>
      </c>
      <c r="F39" s="3">
        <v>0.6875</v>
      </c>
      <c r="G39" t="s">
        <v>602</v>
      </c>
      <c r="H39" t="s">
        <v>40</v>
      </c>
      <c r="I39" t="s">
        <v>609</v>
      </c>
      <c r="J39" t="s">
        <v>872</v>
      </c>
      <c r="K39" t="s">
        <v>873</v>
      </c>
    </row>
    <row r="40" spans="1:11" x14ac:dyDescent="0.3">
      <c r="A40" t="s">
        <v>915</v>
      </c>
      <c r="B40" t="s">
        <v>1088</v>
      </c>
      <c r="C40" t="s">
        <v>916</v>
      </c>
      <c r="D40" t="s">
        <v>917</v>
      </c>
      <c r="E40" t="s">
        <v>918</v>
      </c>
      <c r="F40" s="3">
        <v>0.61458333333333337</v>
      </c>
      <c r="G40" t="s">
        <v>602</v>
      </c>
      <c r="H40" t="s">
        <v>40</v>
      </c>
      <c r="I40" t="s">
        <v>609</v>
      </c>
      <c r="J40" t="s">
        <v>602</v>
      </c>
      <c r="K40" t="s">
        <v>609</v>
      </c>
    </row>
    <row r="41" spans="1:11" x14ac:dyDescent="0.3">
      <c r="A41" t="s">
        <v>895</v>
      </c>
      <c r="B41" t="s">
        <v>1089</v>
      </c>
      <c r="C41" t="s">
        <v>896</v>
      </c>
      <c r="D41" t="s">
        <v>897</v>
      </c>
      <c r="E41" t="s">
        <v>1047</v>
      </c>
      <c r="F41" s="3">
        <v>0.64583333333333337</v>
      </c>
      <c r="G41" t="s">
        <v>602</v>
      </c>
      <c r="H41" t="s">
        <v>40</v>
      </c>
      <c r="I41" t="s">
        <v>609</v>
      </c>
      <c r="J41" t="s">
        <v>898</v>
      </c>
      <c r="K41" t="s">
        <v>116</v>
      </c>
    </row>
    <row r="42" spans="1:11" x14ac:dyDescent="0.3">
      <c r="A42" t="s">
        <v>732</v>
      </c>
      <c r="B42" t="s">
        <v>1090</v>
      </c>
      <c r="C42" t="s">
        <v>733</v>
      </c>
      <c r="D42" t="s">
        <v>734</v>
      </c>
      <c r="E42" t="s">
        <v>735</v>
      </c>
      <c r="F42" t="s">
        <v>736</v>
      </c>
      <c r="G42" t="s">
        <v>737</v>
      </c>
      <c r="H42" t="s">
        <v>40</v>
      </c>
      <c r="I42" t="s">
        <v>609</v>
      </c>
      <c r="J42" t="s">
        <v>602</v>
      </c>
      <c r="K42" t="s">
        <v>738</v>
      </c>
    </row>
    <row r="43" spans="1:11" x14ac:dyDescent="0.3">
      <c r="A43" t="s">
        <v>686</v>
      </c>
      <c r="B43" t="s">
        <v>1285</v>
      </c>
      <c r="C43" t="s">
        <v>1034</v>
      </c>
      <c r="D43" t="s">
        <v>687</v>
      </c>
      <c r="E43" t="s">
        <v>688</v>
      </c>
      <c r="F43" s="3">
        <v>0.65625</v>
      </c>
      <c r="G43" t="s">
        <v>602</v>
      </c>
      <c r="H43" t="s">
        <v>40</v>
      </c>
      <c r="I43" t="s">
        <v>602</v>
      </c>
      <c r="J43" t="s">
        <v>602</v>
      </c>
      <c r="K43" t="s">
        <v>689</v>
      </c>
    </row>
    <row r="44" spans="1:11" x14ac:dyDescent="0.3">
      <c r="A44" t="s">
        <v>659</v>
      </c>
      <c r="B44" t="s">
        <v>1091</v>
      </c>
      <c r="C44" t="s">
        <v>660</v>
      </c>
      <c r="D44" t="s">
        <v>661</v>
      </c>
      <c r="E44" t="s">
        <v>662</v>
      </c>
      <c r="F44" t="s">
        <v>663</v>
      </c>
      <c r="G44" t="s">
        <v>602</v>
      </c>
      <c r="H44" t="s">
        <v>40</v>
      </c>
      <c r="I44" t="s">
        <v>609</v>
      </c>
      <c r="J44" t="s">
        <v>602</v>
      </c>
      <c r="K44" t="s">
        <v>664</v>
      </c>
    </row>
    <row r="45" spans="1:11" ht="28.8" x14ac:dyDescent="0.3">
      <c r="A45" s="64">
        <v>45533.337372685186</v>
      </c>
      <c r="B45" t="s">
        <v>1282</v>
      </c>
      <c r="C45" s="4" t="s">
        <v>1283</v>
      </c>
      <c r="D45" t="s">
        <v>1280</v>
      </c>
      <c r="E45" t="s">
        <v>1281</v>
      </c>
      <c r="F45" t="s">
        <v>116</v>
      </c>
      <c r="G45" t="s">
        <v>609</v>
      </c>
      <c r="H45" t="s">
        <v>40</v>
      </c>
      <c r="I45" t="s">
        <v>609</v>
      </c>
      <c r="J45" t="s">
        <v>609</v>
      </c>
      <c r="K45" t="s">
        <v>627</v>
      </c>
    </row>
    <row r="46" spans="1:11" ht="28.8" x14ac:dyDescent="0.3">
      <c r="A46" t="s">
        <v>919</v>
      </c>
      <c r="B46" t="s">
        <v>1092</v>
      </c>
      <c r="C46" s="4" t="s">
        <v>988</v>
      </c>
      <c r="D46" t="s">
        <v>1021</v>
      </c>
      <c r="E46" t="s">
        <v>1288</v>
      </c>
      <c r="F46" t="s">
        <v>920</v>
      </c>
      <c r="G46" t="s">
        <v>602</v>
      </c>
      <c r="H46" t="s">
        <v>40</v>
      </c>
      <c r="I46" t="s">
        <v>609</v>
      </c>
      <c r="J46" t="s">
        <v>602</v>
      </c>
      <c r="K46" t="s">
        <v>749</v>
      </c>
    </row>
    <row r="47" spans="1:11" ht="43.2" x14ac:dyDescent="0.3">
      <c r="A47" t="s">
        <v>932</v>
      </c>
      <c r="B47" t="s">
        <v>1093</v>
      </c>
      <c r="C47" s="4" t="s">
        <v>1026</v>
      </c>
      <c r="D47" t="s">
        <v>1020</v>
      </c>
      <c r="E47" t="s">
        <v>933</v>
      </c>
      <c r="F47" t="s">
        <v>934</v>
      </c>
      <c r="G47" t="s">
        <v>602</v>
      </c>
      <c r="H47" t="s">
        <v>40</v>
      </c>
      <c r="I47" t="s">
        <v>609</v>
      </c>
      <c r="J47" t="s">
        <v>602</v>
      </c>
      <c r="K47" t="s">
        <v>935</v>
      </c>
    </row>
    <row r="48" spans="1:11" x14ac:dyDescent="0.3">
      <c r="A48" t="s">
        <v>835</v>
      </c>
      <c r="B48" t="s">
        <v>1094</v>
      </c>
      <c r="C48" t="s">
        <v>836</v>
      </c>
      <c r="D48" t="s">
        <v>837</v>
      </c>
      <c r="E48" t="s">
        <v>838</v>
      </c>
      <c r="F48" t="s">
        <v>839</v>
      </c>
      <c r="G48" t="s">
        <v>602</v>
      </c>
      <c r="H48" t="s">
        <v>40</v>
      </c>
      <c r="I48" t="s">
        <v>602</v>
      </c>
      <c r="J48" t="s">
        <v>840</v>
      </c>
      <c r="K48" t="s">
        <v>841</v>
      </c>
    </row>
    <row r="49" spans="1:11" x14ac:dyDescent="0.3">
      <c r="A49" t="s">
        <v>680</v>
      </c>
      <c r="B49" t="s">
        <v>1095</v>
      </c>
      <c r="C49" t="s">
        <v>681</v>
      </c>
      <c r="D49" t="s">
        <v>682</v>
      </c>
      <c r="E49" t="s">
        <v>683</v>
      </c>
      <c r="F49" t="s">
        <v>684</v>
      </c>
      <c r="G49" t="s">
        <v>609</v>
      </c>
      <c r="H49" t="s">
        <v>40</v>
      </c>
      <c r="I49" t="s">
        <v>609</v>
      </c>
      <c r="J49" t="s">
        <v>602</v>
      </c>
      <c r="K49" t="s">
        <v>685</v>
      </c>
    </row>
    <row r="50" spans="1:11" x14ac:dyDescent="0.3">
      <c r="A50" t="s">
        <v>879</v>
      </c>
      <c r="B50" t="s">
        <v>1096</v>
      </c>
      <c r="C50" t="s">
        <v>880</v>
      </c>
      <c r="D50" t="s">
        <v>881</v>
      </c>
      <c r="E50" t="s">
        <v>882</v>
      </c>
      <c r="F50" t="s">
        <v>883</v>
      </c>
      <c r="G50" t="s">
        <v>602</v>
      </c>
      <c r="H50" t="s">
        <v>40</v>
      </c>
      <c r="I50" t="s">
        <v>749</v>
      </c>
      <c r="J50" t="s">
        <v>602</v>
      </c>
      <c r="K50" t="s">
        <v>884</v>
      </c>
    </row>
    <row r="51" spans="1:11" x14ac:dyDescent="0.3">
      <c r="A51" t="s">
        <v>951</v>
      </c>
      <c r="B51" t="s">
        <v>1097</v>
      </c>
      <c r="C51" t="s">
        <v>952</v>
      </c>
      <c r="D51" t="s">
        <v>953</v>
      </c>
      <c r="E51" t="s">
        <v>954</v>
      </c>
      <c r="F51" s="3">
        <v>0.64583333333333337</v>
      </c>
      <c r="G51" t="s">
        <v>602</v>
      </c>
      <c r="H51" t="s">
        <v>40</v>
      </c>
      <c r="I51" t="s">
        <v>609</v>
      </c>
      <c r="J51" t="s">
        <v>955</v>
      </c>
      <c r="K51" t="s">
        <v>859</v>
      </c>
    </row>
    <row r="52" spans="1:11" x14ac:dyDescent="0.3">
      <c r="A52" t="s">
        <v>910</v>
      </c>
      <c r="B52" t="s">
        <v>1098</v>
      </c>
      <c r="C52" t="s">
        <v>911</v>
      </c>
      <c r="D52" t="s">
        <v>912</v>
      </c>
      <c r="E52" t="s">
        <v>913</v>
      </c>
      <c r="F52" t="s">
        <v>914</v>
      </c>
      <c r="G52" t="s">
        <v>609</v>
      </c>
      <c r="H52" t="s">
        <v>40</v>
      </c>
      <c r="I52" t="s">
        <v>609</v>
      </c>
      <c r="J52" t="s">
        <v>602</v>
      </c>
      <c r="K52" t="s">
        <v>609</v>
      </c>
    </row>
    <row r="53" spans="1:11" x14ac:dyDescent="0.3">
      <c r="A53" t="s">
        <v>622</v>
      </c>
      <c r="B53" t="s">
        <v>1099</v>
      </c>
      <c r="C53" t="s">
        <v>623</v>
      </c>
      <c r="D53" t="s">
        <v>624</v>
      </c>
      <c r="E53" t="s">
        <v>625</v>
      </c>
      <c r="F53" t="s">
        <v>626</v>
      </c>
      <c r="G53" t="s">
        <v>609</v>
      </c>
      <c r="H53" t="s">
        <v>40</v>
      </c>
      <c r="I53" t="s">
        <v>609</v>
      </c>
      <c r="J53" t="s">
        <v>627</v>
      </c>
      <c r="K53" t="s">
        <v>628</v>
      </c>
    </row>
    <row r="54" spans="1:11" x14ac:dyDescent="0.3">
      <c r="A54" t="s">
        <v>772</v>
      </c>
      <c r="B54" t="s">
        <v>1100</v>
      </c>
      <c r="C54" t="s">
        <v>773</v>
      </c>
      <c r="D54" t="s">
        <v>774</v>
      </c>
      <c r="E54" t="s">
        <v>775</v>
      </c>
      <c r="F54" t="s">
        <v>776</v>
      </c>
      <c r="G54" t="s">
        <v>609</v>
      </c>
      <c r="H54" t="s">
        <v>40</v>
      </c>
      <c r="I54" t="s">
        <v>609</v>
      </c>
      <c r="J54" t="s">
        <v>777</v>
      </c>
      <c r="K54" t="s">
        <v>778</v>
      </c>
    </row>
    <row r="55" spans="1:11" ht="28.8" x14ac:dyDescent="0.3">
      <c r="A55" t="s">
        <v>652</v>
      </c>
      <c r="B55" t="s">
        <v>1101</v>
      </c>
      <c r="C55" s="4" t="s">
        <v>1035</v>
      </c>
      <c r="D55" t="s">
        <v>1045</v>
      </c>
      <c r="E55" t="s">
        <v>1052</v>
      </c>
      <c r="F55" t="s">
        <v>653</v>
      </c>
      <c r="G55" t="s">
        <v>602</v>
      </c>
      <c r="H55" t="s">
        <v>40</v>
      </c>
      <c r="I55" t="s">
        <v>609</v>
      </c>
      <c r="J55" t="s">
        <v>602</v>
      </c>
      <c r="K55" t="s">
        <v>654</v>
      </c>
    </row>
    <row r="56" spans="1:11" x14ac:dyDescent="0.3">
      <c r="A56" t="s">
        <v>695</v>
      </c>
      <c r="B56" t="s">
        <v>1102</v>
      </c>
      <c r="C56" t="s">
        <v>696</v>
      </c>
      <c r="D56" t="s">
        <v>697</v>
      </c>
      <c r="E56" t="s">
        <v>698</v>
      </c>
      <c r="F56" t="s">
        <v>699</v>
      </c>
      <c r="G56" t="s">
        <v>602</v>
      </c>
      <c r="H56" t="s">
        <v>40</v>
      </c>
      <c r="I56" t="s">
        <v>609</v>
      </c>
      <c r="J56" t="s">
        <v>602</v>
      </c>
      <c r="K56" t="s">
        <v>116</v>
      </c>
    </row>
    <row r="57" spans="1:11" x14ac:dyDescent="0.3">
      <c r="A57" t="s">
        <v>831</v>
      </c>
      <c r="B57" t="s">
        <v>1103</v>
      </c>
      <c r="C57" s="65" t="s">
        <v>1284</v>
      </c>
      <c r="D57" t="s">
        <v>832</v>
      </c>
      <c r="E57" t="s">
        <v>1048</v>
      </c>
      <c r="F57" t="s">
        <v>833</v>
      </c>
      <c r="G57" t="s">
        <v>602</v>
      </c>
      <c r="H57" t="s">
        <v>40</v>
      </c>
      <c r="I57" t="s">
        <v>609</v>
      </c>
      <c r="J57" t="s">
        <v>602</v>
      </c>
      <c r="K57" t="s">
        <v>834</v>
      </c>
    </row>
    <row r="58" spans="1:11" x14ac:dyDescent="0.3">
      <c r="A58" t="s">
        <v>842</v>
      </c>
      <c r="B58" t="s">
        <v>1104</v>
      </c>
      <c r="C58" t="s">
        <v>843</v>
      </c>
      <c r="D58" t="s">
        <v>844</v>
      </c>
      <c r="E58" t="s">
        <v>845</v>
      </c>
      <c r="F58" t="s">
        <v>846</v>
      </c>
      <c r="G58" t="s">
        <v>602</v>
      </c>
      <c r="H58" t="s">
        <v>40</v>
      </c>
      <c r="I58" t="s">
        <v>609</v>
      </c>
      <c r="J58" t="s">
        <v>847</v>
      </c>
      <c r="K58" t="s">
        <v>848</v>
      </c>
    </row>
    <row r="59" spans="1:11" x14ac:dyDescent="0.3">
      <c r="A59" t="s">
        <v>798</v>
      </c>
      <c r="B59" t="s">
        <v>1105</v>
      </c>
      <c r="C59" t="s">
        <v>799</v>
      </c>
      <c r="D59" t="s">
        <v>800</v>
      </c>
      <c r="E59" t="s">
        <v>801</v>
      </c>
      <c r="F59" t="s">
        <v>802</v>
      </c>
      <c r="G59" t="s">
        <v>803</v>
      </c>
      <c r="H59" t="s">
        <v>40</v>
      </c>
      <c r="I59" t="s">
        <v>609</v>
      </c>
      <c r="J59" t="s">
        <v>602</v>
      </c>
      <c r="K59" t="s">
        <v>804</v>
      </c>
    </row>
    <row r="60" spans="1:11" ht="28.8" x14ac:dyDescent="0.3">
      <c r="A60" t="s">
        <v>647</v>
      </c>
      <c r="B60" t="s">
        <v>1106</v>
      </c>
      <c r="C60" s="4" t="s">
        <v>1036</v>
      </c>
      <c r="D60" t="s">
        <v>648</v>
      </c>
      <c r="E60" t="s">
        <v>649</v>
      </c>
      <c r="F60" t="s">
        <v>650</v>
      </c>
      <c r="G60" t="s">
        <v>602</v>
      </c>
      <c r="H60" t="s">
        <v>40</v>
      </c>
      <c r="I60" t="s">
        <v>609</v>
      </c>
      <c r="J60" t="s">
        <v>609</v>
      </c>
      <c r="K60" t="s">
        <v>651</v>
      </c>
    </row>
    <row r="61" spans="1:11" x14ac:dyDescent="0.3">
      <c r="A61" t="s">
        <v>939</v>
      </c>
      <c r="B61" t="s">
        <v>1107</v>
      </c>
      <c r="C61" t="s">
        <v>940</v>
      </c>
      <c r="D61" t="s">
        <v>941</v>
      </c>
      <c r="E61" t="s">
        <v>942</v>
      </c>
      <c r="F61" t="s">
        <v>943</v>
      </c>
      <c r="G61" t="s">
        <v>602</v>
      </c>
      <c r="H61" t="s">
        <v>40</v>
      </c>
      <c r="I61" t="s">
        <v>602</v>
      </c>
      <c r="J61" t="s">
        <v>602</v>
      </c>
      <c r="K61" t="s">
        <v>944</v>
      </c>
    </row>
    <row r="62" spans="1:11" x14ac:dyDescent="0.3">
      <c r="A62" t="s">
        <v>927</v>
      </c>
      <c r="B62" t="s">
        <v>1108</v>
      </c>
      <c r="C62" t="s">
        <v>928</v>
      </c>
      <c r="D62" t="s">
        <v>929</v>
      </c>
      <c r="E62" t="s">
        <v>930</v>
      </c>
      <c r="F62" t="s">
        <v>931</v>
      </c>
      <c r="G62" t="s">
        <v>609</v>
      </c>
      <c r="H62" t="s">
        <v>40</v>
      </c>
      <c r="I62" t="s">
        <v>609</v>
      </c>
      <c r="J62" t="s">
        <v>602</v>
      </c>
      <c r="K62" t="s">
        <v>609</v>
      </c>
    </row>
    <row r="63" spans="1:11" ht="28.8" x14ac:dyDescent="0.3">
      <c r="A63" t="s">
        <v>598</v>
      </c>
      <c r="B63" t="s">
        <v>1109</v>
      </c>
      <c r="C63" s="4" t="s">
        <v>1037</v>
      </c>
      <c r="D63" t="s">
        <v>599</v>
      </c>
      <c r="E63" t="s">
        <v>600</v>
      </c>
      <c r="F63" t="s">
        <v>601</v>
      </c>
      <c r="G63" t="s">
        <v>602</v>
      </c>
      <c r="H63" t="s">
        <v>40</v>
      </c>
      <c r="J63" t="s">
        <v>1049</v>
      </c>
      <c r="K63" t="s">
        <v>603</v>
      </c>
    </row>
    <row r="64" spans="1:11" x14ac:dyDescent="0.3">
      <c r="A64" t="s">
        <v>891</v>
      </c>
      <c r="B64" t="s">
        <v>1110</v>
      </c>
      <c r="C64" t="s">
        <v>892</v>
      </c>
      <c r="D64" t="s">
        <v>893</v>
      </c>
      <c r="E64" t="s">
        <v>894</v>
      </c>
      <c r="F64" t="s">
        <v>608</v>
      </c>
      <c r="G64" t="s">
        <v>602</v>
      </c>
      <c r="H64" t="s">
        <v>40</v>
      </c>
      <c r="I64" t="s">
        <v>609</v>
      </c>
      <c r="J64" t="s">
        <v>602</v>
      </c>
      <c r="K64" t="s">
        <v>447</v>
      </c>
    </row>
    <row r="65" spans="1:11" x14ac:dyDescent="0.3">
      <c r="A65" t="s">
        <v>690</v>
      </c>
      <c r="B65" t="s">
        <v>1111</v>
      </c>
      <c r="C65" t="s">
        <v>1038</v>
      </c>
      <c r="D65" t="s">
        <v>691</v>
      </c>
      <c r="E65" t="s">
        <v>1050</v>
      </c>
      <c r="F65" t="s">
        <v>692</v>
      </c>
      <c r="G65" t="s">
        <v>693</v>
      </c>
      <c r="H65" t="s">
        <v>40</v>
      </c>
      <c r="I65" t="s">
        <v>609</v>
      </c>
      <c r="J65" t="s">
        <v>602</v>
      </c>
      <c r="K65" t="s">
        <v>694</v>
      </c>
    </row>
    <row r="66" spans="1:11" x14ac:dyDescent="0.3">
      <c r="A66" t="s">
        <v>723</v>
      </c>
      <c r="B66" t="s">
        <v>1112</v>
      </c>
      <c r="C66" t="s">
        <v>724</v>
      </c>
      <c r="D66" t="s">
        <v>725</v>
      </c>
      <c r="E66" t="s">
        <v>726</v>
      </c>
      <c r="F66" t="s">
        <v>727</v>
      </c>
      <c r="G66" t="s">
        <v>602</v>
      </c>
      <c r="H66" t="s">
        <v>40</v>
      </c>
      <c r="I66" t="s">
        <v>609</v>
      </c>
      <c r="J66" t="s">
        <v>602</v>
      </c>
      <c r="K66" t="s">
        <v>1051</v>
      </c>
    </row>
    <row r="67" spans="1:11" ht="43.2" x14ac:dyDescent="0.3">
      <c r="A67" t="s">
        <v>805</v>
      </c>
      <c r="B67" t="s">
        <v>1113</v>
      </c>
      <c r="C67" s="4" t="s">
        <v>1039</v>
      </c>
      <c r="D67" t="s">
        <v>806</v>
      </c>
      <c r="E67" t="s">
        <v>807</v>
      </c>
      <c r="F67" s="3">
        <v>0.70833333333333337</v>
      </c>
      <c r="G67" t="s">
        <v>609</v>
      </c>
      <c r="H67" t="s">
        <v>40</v>
      </c>
      <c r="I67" t="s">
        <v>609</v>
      </c>
      <c r="J67" t="s">
        <v>808</v>
      </c>
      <c r="K67" t="s">
        <v>809</v>
      </c>
    </row>
    <row r="68" spans="1:11" ht="28.8" x14ac:dyDescent="0.3">
      <c r="A68" t="s">
        <v>756</v>
      </c>
      <c r="B68" t="s">
        <v>1114</v>
      </c>
      <c r="C68" s="4" t="s">
        <v>1040</v>
      </c>
      <c r="D68" t="s">
        <v>757</v>
      </c>
      <c r="E68" t="s">
        <v>758</v>
      </c>
      <c r="F68" t="s">
        <v>759</v>
      </c>
      <c r="G68" t="s">
        <v>602</v>
      </c>
      <c r="H68" t="s">
        <v>40</v>
      </c>
      <c r="I68" t="s">
        <v>749</v>
      </c>
      <c r="J68" t="s">
        <v>602</v>
      </c>
      <c r="K68" t="s">
        <v>760</v>
      </c>
    </row>
    <row r="69" spans="1:11" x14ac:dyDescent="0.3">
      <c r="A69" t="s">
        <v>921</v>
      </c>
      <c r="B69" t="s">
        <v>1115</v>
      </c>
      <c r="C69" t="s">
        <v>1041</v>
      </c>
      <c r="D69" t="s">
        <v>923</v>
      </c>
      <c r="E69" t="s">
        <v>924</v>
      </c>
      <c r="F69" t="s">
        <v>925</v>
      </c>
      <c r="G69" t="s">
        <v>609</v>
      </c>
      <c r="H69" t="s">
        <v>40</v>
      </c>
      <c r="I69" t="s">
        <v>602</v>
      </c>
      <c r="J69" t="s">
        <v>926</v>
      </c>
      <c r="K69" t="s">
        <v>922</v>
      </c>
    </row>
    <row r="70" spans="1:11" ht="28.8" x14ac:dyDescent="0.3">
      <c r="A70" t="s">
        <v>864</v>
      </c>
      <c r="B70" t="s">
        <v>1116</v>
      </c>
      <c r="C70" s="4" t="s">
        <v>1042</v>
      </c>
      <c r="D70" t="s">
        <v>865</v>
      </c>
      <c r="E70" t="s">
        <v>866</v>
      </c>
      <c r="F70" t="s">
        <v>867</v>
      </c>
      <c r="H70" t="s">
        <v>40</v>
      </c>
      <c r="I70" t="s">
        <v>609</v>
      </c>
      <c r="J70" t="s">
        <v>602</v>
      </c>
    </row>
    <row r="71" spans="1:11" ht="28.8" x14ac:dyDescent="0.3">
      <c r="A71" t="s">
        <v>728</v>
      </c>
      <c r="B71" t="s">
        <v>1117</v>
      </c>
      <c r="C71" s="4" t="s">
        <v>1043</v>
      </c>
      <c r="D71" t="s">
        <v>729</v>
      </c>
      <c r="E71" t="s">
        <v>730</v>
      </c>
      <c r="F71" s="36">
        <v>0.64583333333333337</v>
      </c>
      <c r="G71" t="s">
        <v>602</v>
      </c>
      <c r="H71" t="s">
        <v>40</v>
      </c>
      <c r="J71" t="s">
        <v>731</v>
      </c>
      <c r="K71" t="s">
        <v>116</v>
      </c>
    </row>
    <row r="72" spans="1:11" x14ac:dyDescent="0.3">
      <c r="A72" t="s">
        <v>936</v>
      </c>
      <c r="B72" t="s">
        <v>1118</v>
      </c>
      <c r="C72" t="s">
        <v>1289</v>
      </c>
      <c r="D72" t="s">
        <v>937</v>
      </c>
      <c r="E72" t="s">
        <v>938</v>
      </c>
      <c r="F72" s="3">
        <v>0.63888888888888884</v>
      </c>
      <c r="G72" t="s">
        <v>609</v>
      </c>
      <c r="H72" t="s">
        <v>40</v>
      </c>
      <c r="I72" t="s">
        <v>609</v>
      </c>
      <c r="J72" t="s">
        <v>602</v>
      </c>
      <c r="K72" t="s">
        <v>1290</v>
      </c>
    </row>
    <row r="73" spans="1:11" x14ac:dyDescent="0.3">
      <c r="A73" t="s">
        <v>604</v>
      </c>
      <c r="B73" t="s">
        <v>1119</v>
      </c>
      <c r="C73" t="s">
        <v>605</v>
      </c>
      <c r="D73" t="s">
        <v>606</v>
      </c>
      <c r="E73" t="s">
        <v>607</v>
      </c>
      <c r="F73" t="s">
        <v>608</v>
      </c>
      <c r="G73" t="s">
        <v>602</v>
      </c>
      <c r="H73" t="s">
        <v>40</v>
      </c>
      <c r="I73" t="s">
        <v>609</v>
      </c>
      <c r="J73" t="s">
        <v>610</v>
      </c>
      <c r="K73" t="s">
        <v>68</v>
      </c>
    </row>
  </sheetData>
  <sheetProtection sheet="1" objects="1" scenarios="1" selectLockedCells="1" selectUnlockedCells="1"/>
  <sortState xmlns:xlrd2="http://schemas.microsoft.com/office/spreadsheetml/2017/richdata2" ref="A2:K73">
    <sortCondition ref="B2:B73"/>
  </sortSt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GAME DETAILS</vt:lpstr>
      <vt:lpstr>CREWS</vt:lpstr>
      <vt:lpstr>SCHOOL</vt:lpstr>
      <vt:lpstr>SITES</vt:lpstr>
      <vt:lpstr>HOME SCHOOL INFO</vt:lpstr>
      <vt:lpstr>'GAME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Carroll</dc:creator>
  <cp:lastModifiedBy>Scott Carroll</cp:lastModifiedBy>
  <dcterms:created xsi:type="dcterms:W3CDTF">2024-06-06T00:47:14Z</dcterms:created>
  <dcterms:modified xsi:type="dcterms:W3CDTF">2024-09-03T17:47:42Z</dcterms:modified>
</cp:coreProperties>
</file>